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filterPrivacy="1" defaultThemeVersion="124226"/>
  <xr:revisionPtr revIDLastSave="0" documentId="8_{51CA12D3-DD79-A74C-807C-97CD91E50128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Overall Spending" sheetId="1" r:id="rId1"/>
    <sheet name="Draft Tables" sheetId="7" state="hidden" r:id="rId2"/>
    <sheet name="Contract Check In" sheetId="4" state="hidden" r:id="rId3"/>
  </sheets>
  <definedNames>
    <definedName name="_xlnm._FilterDatabase" localSheetId="1" hidden="1">'Draft Tables'!$C$24:$L$32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8" i="1"/>
  <c r="D10" i="7" l="1"/>
  <c r="E32" i="7" l="1"/>
  <c r="F32" i="7"/>
  <c r="D14" i="7" l="1"/>
  <c r="D16" i="7"/>
  <c r="D11" i="7"/>
  <c r="D13" i="7"/>
  <c r="D12" i="7"/>
  <c r="D15" i="7"/>
  <c r="D17" i="7" l="1"/>
  <c r="E16" i="7"/>
  <c r="E14" i="7"/>
  <c r="E15" i="7"/>
  <c r="D17" i="4"/>
  <c r="F6" i="4"/>
  <c r="F7" i="4"/>
  <c r="F9" i="4"/>
  <c r="F10" i="4"/>
  <c r="E8" i="4"/>
  <c r="E5" i="4"/>
  <c r="D8" i="4"/>
  <c r="D5" i="4"/>
  <c r="F15" i="7" l="1"/>
  <c r="F8" i="4"/>
  <c r="D19" i="4"/>
  <c r="D21" i="4" s="1"/>
  <c r="F12" i="7"/>
  <c r="F5" i="4"/>
  <c r="E12" i="7"/>
  <c r="F13" i="7"/>
  <c r="E13" i="7"/>
  <c r="E10" i="7"/>
  <c r="E11" i="7"/>
  <c r="F14" i="7"/>
  <c r="F16" i="7"/>
  <c r="F11" i="7"/>
  <c r="G12" i="7" l="1"/>
  <c r="H12" i="7" s="1"/>
  <c r="E17" i="7"/>
  <c r="G15" i="7"/>
  <c r="G32" i="7"/>
  <c r="G13" i="7"/>
  <c r="G16" i="7" l="1"/>
  <c r="H16" i="7" s="1"/>
  <c r="F10" i="7"/>
  <c r="F17" i="7" s="1"/>
  <c r="H15" i="7"/>
  <c r="G14" i="7"/>
  <c r="H13" i="7"/>
  <c r="G10" i="7"/>
  <c r="H10" i="7" s="1"/>
  <c r="G11" i="7" l="1"/>
  <c r="H14" i="7"/>
  <c r="H11" i="7" l="1"/>
  <c r="G17" i="7"/>
  <c r="H17" i="7" s="1"/>
  <c r="H32" i="7"/>
  <c r="I32" i="7" s="1"/>
  <c r="C19" i="1" l="1"/>
  <c r="C21" i="1" l="1"/>
  <c r="D19" i="1" l="1"/>
  <c r="D21" i="1" l="1"/>
  <c r="E19" i="1" l="1"/>
  <c r="E21" i="1" l="1"/>
</calcChain>
</file>

<file path=xl/sharedStrings.xml><?xml version="1.0" encoding="utf-8"?>
<sst xmlns="http://schemas.openxmlformats.org/spreadsheetml/2006/main" count="117" uniqueCount="96">
  <si>
    <t>DIRECT</t>
  </si>
  <si>
    <t>Personnel &amp; Fringe</t>
  </si>
  <si>
    <t>Contractual</t>
  </si>
  <si>
    <t xml:space="preserve">Travel </t>
  </si>
  <si>
    <t>Training &amp; Meetings</t>
  </si>
  <si>
    <t>Total Direct Costs w/o Subgrant</t>
  </si>
  <si>
    <t>Total Budget</t>
  </si>
  <si>
    <t>Comms</t>
  </si>
  <si>
    <t>Grant Total</t>
  </si>
  <si>
    <t>NCS Science</t>
  </si>
  <si>
    <t>GLT NCS &amp; FIN</t>
  </si>
  <si>
    <t>GLT US Policy Ambition</t>
  </si>
  <si>
    <t>GLT US Program Leadership</t>
  </si>
  <si>
    <t>GLT US Restoration Accelerator</t>
  </si>
  <si>
    <t>GLT Nature4Climate</t>
  </si>
  <si>
    <t>GLT Global Pgm Leadership</t>
  </si>
  <si>
    <t>Total</t>
  </si>
  <si>
    <t>TBD</t>
  </si>
  <si>
    <t>Charged w/o Award ID</t>
  </si>
  <si>
    <t>Charged w/ Award ID</t>
  </si>
  <si>
    <t>FY18</t>
  </si>
  <si>
    <t>FY19</t>
  </si>
  <si>
    <t>Non-Comms</t>
  </si>
  <si>
    <t>Communication Budget</t>
  </si>
  <si>
    <t>VKRF</t>
  </si>
  <si>
    <t>Colin</t>
  </si>
  <si>
    <t>DDCF</t>
  </si>
  <si>
    <t>Total Source</t>
  </si>
  <si>
    <t>Total Communication Expenese</t>
  </si>
  <si>
    <t>Total Balance</t>
  </si>
  <si>
    <t>Projected</t>
  </si>
  <si>
    <t>Variance</t>
  </si>
  <si>
    <t>Science</t>
  </si>
  <si>
    <t>Financial Feasibility, Policy and Messaging Research</t>
  </si>
  <si>
    <t>U.S. Policy</t>
  </si>
  <si>
    <t>U.S. Restoration Accelerator</t>
  </si>
  <si>
    <t>Global Momentum</t>
  </si>
  <si>
    <t>Groad Goals/Deliverables</t>
  </si>
  <si>
    <t>Budget</t>
  </si>
  <si>
    <t>Actuals Sept.</t>
  </si>
  <si>
    <t>Grand Total</t>
  </si>
  <si>
    <t>36M</t>
  </si>
  <si>
    <t>12M</t>
  </si>
  <si>
    <t>18M</t>
  </si>
  <si>
    <t>Workstreams</t>
  </si>
  <si>
    <t>Time Frame</t>
  </si>
  <si>
    <t>(NCS Science) - 18M</t>
  </si>
  <si>
    <t>(GLT NCS &amp; FIN) - 36M</t>
  </si>
  <si>
    <t>(GLT US Policy Ambition) - 36M</t>
  </si>
  <si>
    <t>(GLT US Program Leadership) - 12M</t>
  </si>
  <si>
    <t>(GLT US Restoration Accelerator) - 18M</t>
  </si>
  <si>
    <t>Group by timeline</t>
  </si>
  <si>
    <t>(GLT Nature4Climate) -18M</t>
  </si>
  <si>
    <t>(GLT Global Pgm Leadership) -36M</t>
  </si>
  <si>
    <t>Actuals (Sept)</t>
  </si>
  <si>
    <t>Expected Renewal (Date)</t>
  </si>
  <si>
    <t>Aug, 2019</t>
  </si>
  <si>
    <t>Sept, 2019</t>
  </si>
  <si>
    <t>Feb, 2021</t>
  </si>
  <si>
    <t>March, 2021</t>
  </si>
  <si>
    <t>May, 2021</t>
  </si>
  <si>
    <t>March, 2019</t>
  </si>
  <si>
    <t>June, 2019</t>
  </si>
  <si>
    <t>Spending Status</t>
  </si>
  <si>
    <t>Jan, 2021</t>
  </si>
  <si>
    <t>On Track</t>
  </si>
  <si>
    <t>Slightly Underspent</t>
  </si>
  <si>
    <t>Underspent</t>
  </si>
  <si>
    <t>Overspent</t>
  </si>
  <si>
    <t>Slightly Overspent</t>
  </si>
  <si>
    <t>Expected Run-Out (Date)</t>
  </si>
  <si>
    <t>Workstreams Length (Months)</t>
  </si>
  <si>
    <t>Projected Workstream Total</t>
  </si>
  <si>
    <t>Nov, 2018</t>
  </si>
  <si>
    <t>Accelerator Grant Request</t>
  </si>
  <si>
    <t>Matching Funds</t>
  </si>
  <si>
    <t>Total Project Budget</t>
  </si>
  <si>
    <t>Indirect Cost (Limited to 12 %)</t>
  </si>
  <si>
    <t>(Add lines and List by Contracted Services)</t>
  </si>
  <si>
    <t>(Add lines and List by Individual Event/Type of Training)</t>
  </si>
  <si>
    <t>Other Expense: (Define)</t>
  </si>
  <si>
    <t>Unit Cost</t>
  </si>
  <si>
    <t>$/attendee</t>
  </si>
  <si>
    <t xml:space="preserve">Vehicle </t>
  </si>
  <si>
    <t>Airfare</t>
  </si>
  <si>
    <t>Hotel</t>
  </si>
  <si>
    <t xml:space="preserve">(define) </t>
  </si>
  <si>
    <t>Note: Enter budget in columns D and E. Column C, totals and indirects will populate via formula.</t>
  </si>
  <si>
    <t>Appendix A: Budget</t>
  </si>
  <si>
    <t>Project Title: (from Template)</t>
  </si>
  <si>
    <t>Submitting Entity: (Name of Applicant)</t>
  </si>
  <si>
    <t xml:space="preserve">Avg$/hour </t>
  </si>
  <si>
    <t>Avg$/hour</t>
  </si>
  <si>
    <t>Avg$/mile</t>
  </si>
  <si>
    <t>Avg$/trip</t>
  </si>
  <si>
    <t>After Completing this copy and paste it into the Application Template as Appendix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</si>
</sst>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164" fontId="3" fillId="3" borderId="1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 vertical="center" wrapText="1"/>
    </xf>
    <xf numFmtId="165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vertical="center"/>
    </xf>
    <xf numFmtId="43" fontId="12" fillId="2" borderId="0" xfId="1" applyFont="1" applyFill="1" applyBorder="1"/>
    <xf numFmtId="43" fontId="12" fillId="2" borderId="11" xfId="1" applyFont="1" applyFill="1" applyBorder="1"/>
    <xf numFmtId="165" fontId="0" fillId="2" borderId="0" xfId="1" applyNumberFormat="1" applyFont="1" applyFill="1"/>
    <xf numFmtId="0" fontId="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right"/>
    </xf>
    <xf numFmtId="43" fontId="12" fillId="2" borderId="9" xfId="0" applyNumberFormat="1" applyFont="1" applyFill="1" applyBorder="1"/>
    <xf numFmtId="0" fontId="12" fillId="2" borderId="5" xfId="0" applyFont="1" applyFill="1" applyBorder="1" applyAlignment="1">
      <alignment horizontal="right"/>
    </xf>
    <xf numFmtId="43" fontId="12" fillId="2" borderId="6" xfId="1" applyFont="1" applyFill="1" applyBorder="1"/>
    <xf numFmtId="43" fontId="12" fillId="2" borderId="13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right"/>
    </xf>
    <xf numFmtId="43" fontId="12" fillId="2" borderId="12" xfId="0" applyNumberFormat="1" applyFont="1" applyFill="1" applyBorder="1"/>
    <xf numFmtId="0" fontId="2" fillId="4" borderId="1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5" borderId="8" xfId="0" applyFont="1" applyFill="1" applyBorder="1"/>
    <xf numFmtId="43" fontId="2" fillId="5" borderId="0" xfId="1" applyFont="1" applyFill="1" applyBorder="1"/>
    <xf numFmtId="43" fontId="2" fillId="5" borderId="9" xfId="0" applyNumberFormat="1" applyFont="1" applyFill="1" applyBorder="1"/>
    <xf numFmtId="165" fontId="2" fillId="2" borderId="0" xfId="0" applyNumberFormat="1" applyFont="1" applyFill="1"/>
    <xf numFmtId="165" fontId="2" fillId="2" borderId="0" xfId="1" applyNumberFormat="1" applyFont="1" applyFill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4" borderId="5" xfId="0" applyFill="1" applyBorder="1"/>
    <xf numFmtId="165" fontId="0" fillId="2" borderId="0" xfId="1" applyNumberFormat="1" applyFont="1" applyFill="1" applyBorder="1"/>
    <xf numFmtId="0" fontId="7" fillId="2" borderId="0" xfId="2" applyNumberFormat="1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center"/>
    </xf>
    <xf numFmtId="165" fontId="0" fillId="2" borderId="9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/>
    <xf numFmtId="165" fontId="2" fillId="4" borderId="6" xfId="0" applyNumberFormat="1" applyFont="1" applyFill="1" applyBorder="1"/>
    <xf numFmtId="165" fontId="2" fillId="4" borderId="13" xfId="0" applyNumberFormat="1" applyFont="1" applyFill="1" applyBorder="1"/>
    <xf numFmtId="0" fontId="2" fillId="4" borderId="5" xfId="0" applyFont="1" applyFill="1" applyBorder="1"/>
    <xf numFmtId="0" fontId="0" fillId="6" borderId="0" xfId="0" applyFill="1" applyBorder="1" applyAlignment="1">
      <alignment horizontal="right"/>
    </xf>
    <xf numFmtId="165" fontId="0" fillId="6" borderId="0" xfId="1" applyNumberFormat="1" applyFont="1" applyFill="1" applyBorder="1" applyAlignment="1">
      <alignment horizontal="center"/>
    </xf>
    <xf numFmtId="165" fontId="0" fillId="6" borderId="0" xfId="1" applyNumberFormat="1" applyFont="1" applyFill="1" applyBorder="1"/>
    <xf numFmtId="165" fontId="0" fillId="6" borderId="9" xfId="0" applyNumberFormat="1" applyFill="1" applyBorder="1"/>
    <xf numFmtId="0" fontId="2" fillId="2" borderId="0" xfId="0" applyFont="1" applyFill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2" borderId="0" xfId="0" applyFill="1" applyAlignment="1">
      <alignment wrapText="1"/>
    </xf>
    <xf numFmtId="165" fontId="0" fillId="4" borderId="13" xfId="0" applyNumberFormat="1" applyFill="1" applyBorder="1"/>
    <xf numFmtId="0" fontId="7" fillId="2" borderId="18" xfId="2" applyNumberFormat="1" applyFont="1" applyFill="1" applyBorder="1" applyAlignment="1">
      <alignment horizontal="right"/>
    </xf>
    <xf numFmtId="0" fontId="14" fillId="2" borderId="19" xfId="0" applyFont="1" applyFill="1" applyBorder="1"/>
    <xf numFmtId="165" fontId="14" fillId="2" borderId="19" xfId="0" applyNumberFormat="1" applyFont="1" applyFill="1" applyBorder="1"/>
    <xf numFmtId="0" fontId="14" fillId="2" borderId="19" xfId="0" applyFont="1" applyFill="1" applyBorder="1" applyAlignment="1">
      <alignment horizontal="right"/>
    </xf>
    <xf numFmtId="0" fontId="15" fillId="2" borderId="23" xfId="0" applyFont="1" applyFill="1" applyBorder="1" applyAlignment="1">
      <alignment horizontal="right"/>
    </xf>
    <xf numFmtId="0" fontId="15" fillId="2" borderId="9" xfId="0" applyFont="1" applyFill="1" applyBorder="1" applyAlignment="1">
      <alignment horizontal="right"/>
    </xf>
    <xf numFmtId="0" fontId="16" fillId="2" borderId="20" xfId="0" applyFont="1" applyFill="1" applyBorder="1" applyAlignment="1">
      <alignment horizontal="right"/>
    </xf>
    <xf numFmtId="0" fontId="16" fillId="2" borderId="9" xfId="0" applyFont="1" applyFill="1" applyBorder="1" applyAlignment="1">
      <alignment horizontal="right"/>
    </xf>
    <xf numFmtId="0" fontId="14" fillId="2" borderId="21" xfId="0" applyFont="1" applyFill="1" applyBorder="1" applyAlignment="1">
      <alignment horizontal="right"/>
    </xf>
    <xf numFmtId="0" fontId="14" fillId="2" borderId="22" xfId="0" applyFont="1" applyFill="1" applyBorder="1"/>
    <xf numFmtId="165" fontId="14" fillId="2" borderId="22" xfId="0" applyNumberFormat="1" applyFont="1" applyFill="1" applyBorder="1"/>
    <xf numFmtId="0" fontId="14" fillId="2" borderId="0" xfId="0" applyFont="1" applyFill="1" applyBorder="1"/>
    <xf numFmtId="165" fontId="14" fillId="2" borderId="0" xfId="0" applyNumberFormat="1" applyFont="1" applyFill="1" applyBorder="1"/>
    <xf numFmtId="0" fontId="14" fillId="2" borderId="18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right"/>
    </xf>
    <xf numFmtId="17" fontId="15" fillId="2" borderId="26" xfId="0" applyNumberFormat="1" applyFont="1" applyFill="1" applyBorder="1" applyAlignment="1">
      <alignment horizontal="right"/>
    </xf>
    <xf numFmtId="0" fontId="16" fillId="2" borderId="27" xfId="0" applyFont="1" applyFill="1" applyBorder="1" applyAlignment="1">
      <alignment horizontal="right"/>
    </xf>
    <xf numFmtId="0" fontId="15" fillId="2" borderId="27" xfId="0" applyFont="1" applyFill="1" applyBorder="1" applyAlignment="1">
      <alignment horizontal="right"/>
    </xf>
    <xf numFmtId="165" fontId="2" fillId="4" borderId="28" xfId="0" applyNumberFormat="1" applyFont="1" applyFill="1" applyBorder="1"/>
    <xf numFmtId="0" fontId="17" fillId="2" borderId="27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25" xfId="0" applyFont="1" applyFill="1" applyBorder="1" applyAlignment="1">
      <alignment horizontal="right"/>
    </xf>
    <xf numFmtId="0" fontId="17" fillId="2" borderId="20" xfId="0" applyFont="1" applyFill="1" applyBorder="1" applyAlignment="1">
      <alignment horizontal="right"/>
    </xf>
    <xf numFmtId="0" fontId="14" fillId="2" borderId="22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0" fillId="2" borderId="0" xfId="0" applyFill="1"/>
    <xf numFmtId="0" fontId="2" fillId="3" borderId="3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 vertical="center" wrapText="1"/>
    </xf>
    <xf numFmtId="165" fontId="0" fillId="2" borderId="29" xfId="0" applyNumberFormat="1" applyFont="1" applyFill="1" applyBorder="1"/>
    <xf numFmtId="165" fontId="2" fillId="2" borderId="29" xfId="3" applyNumberFormat="1" applyFont="1" applyFill="1" applyBorder="1"/>
    <xf numFmtId="165" fontId="12" fillId="2" borderId="29" xfId="3" applyNumberFormat="1" applyFont="1" applyFill="1" applyBorder="1"/>
    <xf numFmtId="165" fontId="6" fillId="3" borderId="30" xfId="0" applyNumberFormat="1" applyFont="1" applyFill="1" applyBorder="1"/>
    <xf numFmtId="0" fontId="2" fillId="2" borderId="8" xfId="0" applyFont="1" applyFill="1" applyBorder="1" applyAlignment="1">
      <alignment horizontal="left"/>
    </xf>
    <xf numFmtId="0" fontId="7" fillId="2" borderId="8" xfId="2" applyNumberFormat="1" applyFont="1" applyFill="1" applyBorder="1" applyAlignment="1">
      <alignment horizontal="left"/>
    </xf>
    <xf numFmtId="0" fontId="7" fillId="2" borderId="10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1" fillId="2" borderId="8" xfId="2" applyNumberFormat="1" applyFont="1" applyFill="1" applyBorder="1" applyAlignment="1">
      <alignment horizontal="left"/>
    </xf>
    <xf numFmtId="0" fontId="9" fillId="3" borderId="5" xfId="2" applyNumberFormat="1" applyFont="1" applyFill="1" applyBorder="1" applyAlignment="1">
      <alignment horizontal="left"/>
    </xf>
    <xf numFmtId="0" fontId="7" fillId="2" borderId="8" xfId="2" applyNumberFormat="1" applyFont="1" applyFill="1" applyBorder="1" applyAlignment="1">
      <alignment horizontal="left" indent="1"/>
    </xf>
    <xf numFmtId="165" fontId="0" fillId="2" borderId="29" xfId="0" applyNumberFormat="1" applyFont="1" applyFill="1" applyBorder="1" applyAlignment="1">
      <alignment horizontal="center"/>
    </xf>
    <xf numFmtId="165" fontId="0" fillId="2" borderId="15" xfId="0" applyNumberFormat="1" applyFont="1" applyFill="1" applyBorder="1"/>
    <xf numFmtId="43" fontId="12" fillId="2" borderId="15" xfId="0" applyNumberFormat="1" applyFont="1" applyFill="1" applyBorder="1"/>
    <xf numFmtId="43" fontId="12" fillId="2" borderId="17" xfId="3" applyNumberFormat="1" applyFont="1" applyFill="1" applyBorder="1"/>
    <xf numFmtId="43" fontId="10" fillId="2" borderId="15" xfId="3" applyNumberFormat="1" applyFont="1" applyFill="1" applyBorder="1"/>
    <xf numFmtId="165" fontId="10" fillId="2" borderId="15" xfId="3" applyNumberFormat="1" applyFont="1" applyFill="1" applyBorder="1"/>
    <xf numFmtId="165" fontId="12" fillId="2" borderId="15" xfId="3" applyNumberFormat="1" applyFont="1" applyFill="1" applyBorder="1"/>
    <xf numFmtId="165" fontId="13" fillId="3" borderId="16" xfId="0" applyNumberFormat="1" applyFont="1" applyFill="1" applyBorder="1"/>
    <xf numFmtId="165" fontId="0" fillId="2" borderId="31" xfId="0" applyNumberFormat="1" applyFont="1" applyFill="1" applyBorder="1"/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165" fontId="0" fillId="2" borderId="33" xfId="3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vertical="center" wrapText="1"/>
    </xf>
    <xf numFmtId="165" fontId="0" fillId="2" borderId="36" xfId="0" applyNumberFormat="1" applyFont="1" applyFill="1" applyBorder="1"/>
    <xf numFmtId="165" fontId="1" fillId="2" borderId="37" xfId="3" applyNumberFormat="1" applyFont="1" applyFill="1" applyBorder="1"/>
    <xf numFmtId="165" fontId="2" fillId="2" borderId="36" xfId="3" applyNumberFormat="1" applyFont="1" applyFill="1" applyBorder="1"/>
    <xf numFmtId="165" fontId="12" fillId="2" borderId="36" xfId="3" applyNumberFormat="1" applyFont="1" applyFill="1" applyBorder="1"/>
    <xf numFmtId="165" fontId="6" fillId="3" borderId="38" xfId="0" applyNumberFormat="1" applyFont="1" applyFill="1" applyBorder="1"/>
    <xf numFmtId="0" fontId="5" fillId="3" borderId="34" xfId="0" applyFont="1" applyFill="1" applyBorder="1" applyAlignment="1">
      <alignment horizontal="center" vertical="center" wrapText="1"/>
    </xf>
    <xf numFmtId="165" fontId="0" fillId="2" borderId="39" xfId="0" applyNumberFormat="1" applyFont="1" applyFill="1" applyBorder="1"/>
    <xf numFmtId="165" fontId="2" fillId="2" borderId="39" xfId="3" applyNumberFormat="1" applyFont="1" applyFill="1" applyBorder="1"/>
    <xf numFmtId="165" fontId="12" fillId="2" borderId="39" xfId="3" applyNumberFormat="1" applyFont="1" applyFill="1" applyBorder="1"/>
    <xf numFmtId="165" fontId="6" fillId="3" borderId="40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2">
    <cellStyle name="Comma" xfId="1" builtinId="3"/>
    <cellStyle name="Comma 10 4" xfId="6" xr:uid="{00000000-0005-0000-0000-000001000000}"/>
    <cellStyle name="Comma 2" xfId="3" xr:uid="{00000000-0005-0000-0000-000002000000}"/>
    <cellStyle name="Comma 2 2" xfId="8" xr:uid="{00000000-0005-0000-0000-000003000000}"/>
    <cellStyle name="Currency 2" xfId="11" xr:uid="{00000000-0005-0000-0000-000004000000}"/>
    <cellStyle name="Normal" xfId="0" builtinId="0"/>
    <cellStyle name="Normal 19 2 2" xfId="5" xr:uid="{00000000-0005-0000-0000-000006000000}"/>
    <cellStyle name="Normal 2" xfId="7" xr:uid="{00000000-0005-0000-0000-000007000000}"/>
    <cellStyle name="Normal 3" xfId="10" xr:uid="{00000000-0005-0000-0000-000008000000}"/>
    <cellStyle name="Normal_Sheet1" xfId="2" xr:uid="{00000000-0005-0000-0000-000009000000}"/>
    <cellStyle name="Percent 2" xfId="4" xr:uid="{00000000-0005-0000-0000-00000B000000}"/>
    <cellStyle name="Percent 2 2" xfId="9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W141"/>
  <sheetViews>
    <sheetView tabSelected="1" zoomScaleNormal="100" workbookViewId="0">
      <selection activeCell="B31" sqref="B31"/>
    </sheetView>
  </sheetViews>
  <sheetFormatPr baseColWidth="10" defaultColWidth="9.1640625" defaultRowHeight="15" outlineLevelCol="1" x14ac:dyDescent="0.2"/>
  <cols>
    <col min="1" max="1" width="2.83203125" style="1" customWidth="1"/>
    <col min="2" max="2" width="52.33203125" style="1" customWidth="1"/>
    <col min="3" max="3" width="14.83203125" style="1" customWidth="1"/>
    <col min="4" max="4" width="14.33203125" style="1" customWidth="1"/>
    <col min="5" max="5" width="14.33203125" style="1" customWidth="1" outlineLevel="1"/>
    <col min="6" max="6" width="15.33203125" style="1" customWidth="1"/>
    <col min="76" max="16384" width="9.1640625" style="1"/>
  </cols>
  <sheetData>
    <row r="1" spans="2:75" s="80" customFormat="1" x14ac:dyDescent="0.2">
      <c r="B1" s="80" t="s">
        <v>88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75" ht="21.75" customHeight="1" thickBot="1" x14ac:dyDescent="0.25">
      <c r="B2" s="1" t="s">
        <v>89</v>
      </c>
      <c r="C2" s="1" t="s">
        <v>90</v>
      </c>
    </row>
    <row r="3" spans="2:75" ht="16" hidden="1" thickBot="1" x14ac:dyDescent="0.25"/>
    <row r="4" spans="2:75" ht="16" hidden="1" thickBot="1" x14ac:dyDescent="0.25"/>
    <row r="5" spans="2:75" ht="17" thickBot="1" x14ac:dyDescent="0.25">
      <c r="B5" s="2"/>
      <c r="C5" s="117" t="s">
        <v>76</v>
      </c>
      <c r="D5" s="118"/>
      <c r="E5" s="118"/>
      <c r="F5" s="81"/>
    </row>
    <row r="6" spans="2:75" s="8" customFormat="1" ht="67.5" customHeight="1" thickBot="1" x14ac:dyDescent="0.25">
      <c r="B6" s="3"/>
      <c r="C6" s="112" t="s">
        <v>6</v>
      </c>
      <c r="D6" s="106" t="s">
        <v>74</v>
      </c>
      <c r="E6" s="5" t="s">
        <v>75</v>
      </c>
      <c r="F6" s="82" t="s">
        <v>81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</row>
    <row r="7" spans="2:75" x14ac:dyDescent="0.2">
      <c r="B7" s="87" t="s">
        <v>0</v>
      </c>
      <c r="C7" s="113"/>
      <c r="D7" s="107"/>
      <c r="E7" s="95"/>
      <c r="F7" s="102"/>
    </row>
    <row r="8" spans="2:75" x14ac:dyDescent="0.2">
      <c r="B8" s="88" t="s">
        <v>1</v>
      </c>
      <c r="C8" s="113">
        <f>SUM(D8:E8)</f>
        <v>0</v>
      </c>
      <c r="D8" s="107"/>
      <c r="E8" s="96"/>
      <c r="F8" s="94" t="s">
        <v>91</v>
      </c>
    </row>
    <row r="9" spans="2:75" x14ac:dyDescent="0.2">
      <c r="B9" s="88" t="s">
        <v>2</v>
      </c>
      <c r="C9" s="113">
        <f t="shared" ref="C9:C18" si="0">SUM(D9:E9)</f>
        <v>0</v>
      </c>
      <c r="D9" s="107"/>
      <c r="E9" s="96"/>
      <c r="F9" s="83"/>
    </row>
    <row r="10" spans="2:75" s="80" customFormat="1" x14ac:dyDescent="0.2">
      <c r="B10" s="93" t="s">
        <v>78</v>
      </c>
      <c r="C10" s="113">
        <f t="shared" si="0"/>
        <v>0</v>
      </c>
      <c r="D10" s="107"/>
      <c r="E10" s="96"/>
      <c r="F10" s="94" t="s">
        <v>92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</row>
    <row r="11" spans="2:75" x14ac:dyDescent="0.2">
      <c r="B11" s="88" t="s">
        <v>3</v>
      </c>
      <c r="C11" s="113">
        <f t="shared" si="0"/>
        <v>0</v>
      </c>
      <c r="D11" s="107"/>
      <c r="E11" s="96"/>
      <c r="F11" s="103"/>
    </row>
    <row r="12" spans="2:75" s="80" customFormat="1" x14ac:dyDescent="0.2">
      <c r="B12" s="93" t="s">
        <v>83</v>
      </c>
      <c r="C12" s="113">
        <f t="shared" si="0"/>
        <v>0</v>
      </c>
      <c r="D12" s="107"/>
      <c r="E12" s="96"/>
      <c r="F12" s="94" t="s">
        <v>93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</row>
    <row r="13" spans="2:75" s="80" customFormat="1" x14ac:dyDescent="0.2">
      <c r="B13" s="93" t="s">
        <v>84</v>
      </c>
      <c r="C13" s="113">
        <f t="shared" si="0"/>
        <v>0</v>
      </c>
      <c r="D13" s="107"/>
      <c r="E13" s="96"/>
      <c r="F13" s="104" t="s">
        <v>94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</row>
    <row r="14" spans="2:75" s="80" customFormat="1" x14ac:dyDescent="0.2">
      <c r="B14" s="93" t="s">
        <v>85</v>
      </c>
      <c r="C14" s="113">
        <f t="shared" si="0"/>
        <v>0</v>
      </c>
      <c r="D14" s="107"/>
      <c r="E14" s="96"/>
      <c r="F14" s="103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</row>
    <row r="15" spans="2:75" x14ac:dyDescent="0.2">
      <c r="B15" s="88" t="s">
        <v>4</v>
      </c>
      <c r="C15" s="113">
        <f t="shared" si="0"/>
        <v>0</v>
      </c>
      <c r="D15" s="107"/>
      <c r="E15" s="96"/>
      <c r="F15" s="83"/>
    </row>
    <row r="16" spans="2:75" s="80" customFormat="1" x14ac:dyDescent="0.2">
      <c r="B16" s="93" t="s">
        <v>79</v>
      </c>
      <c r="C16" s="113">
        <f t="shared" si="0"/>
        <v>0</v>
      </c>
      <c r="D16" s="107"/>
      <c r="E16" s="96"/>
      <c r="F16" s="94" t="s">
        <v>82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2:6" x14ac:dyDescent="0.2">
      <c r="B17" s="88" t="s">
        <v>80</v>
      </c>
      <c r="C17" s="113">
        <f t="shared" si="0"/>
        <v>0</v>
      </c>
      <c r="D17" s="107"/>
      <c r="E17" s="96"/>
      <c r="F17" s="83"/>
    </row>
    <row r="18" spans="2:6" x14ac:dyDescent="0.2">
      <c r="B18" s="89"/>
      <c r="C18" s="113">
        <f t="shared" si="0"/>
        <v>0</v>
      </c>
      <c r="D18" s="108"/>
      <c r="E18" s="97"/>
      <c r="F18" s="105" t="s">
        <v>86</v>
      </c>
    </row>
    <row r="19" spans="2:6" x14ac:dyDescent="0.2">
      <c r="B19" s="90" t="s">
        <v>5</v>
      </c>
      <c r="C19" s="114">
        <f>SUM(C8:C18)</f>
        <v>0</v>
      </c>
      <c r="D19" s="109">
        <f>SUM(D8:D18)</f>
        <v>0</v>
      </c>
      <c r="E19" s="98">
        <f>SUM(E8:E18)</f>
        <v>0</v>
      </c>
      <c r="F19" s="84"/>
    </row>
    <row r="20" spans="2:6" x14ac:dyDescent="0.2">
      <c r="B20" s="90"/>
      <c r="C20" s="114"/>
      <c r="D20" s="109"/>
      <c r="E20" s="99"/>
      <c r="F20" s="84"/>
    </row>
    <row r="21" spans="2:6" x14ac:dyDescent="0.2">
      <c r="B21" s="91" t="s">
        <v>77</v>
      </c>
      <c r="C21" s="115">
        <f>C19*0.12</f>
        <v>0</v>
      </c>
      <c r="D21" s="110">
        <f>D19*0.12</f>
        <v>0</v>
      </c>
      <c r="E21" s="100">
        <f>E19*0.12</f>
        <v>0</v>
      </c>
      <c r="F21" s="85"/>
    </row>
    <row r="22" spans="2:6" ht="16" thickBot="1" x14ac:dyDescent="0.25">
      <c r="B22" s="92" t="s">
        <v>8</v>
      </c>
      <c r="C22" s="116"/>
      <c r="D22" s="111"/>
      <c r="E22" s="101"/>
      <c r="F22" s="86"/>
    </row>
    <row r="23" spans="2:6" customFormat="1" x14ac:dyDescent="0.2"/>
    <row r="24" spans="2:6" customFormat="1" hidden="1" x14ac:dyDescent="0.2"/>
    <row r="25" spans="2:6" customFormat="1" hidden="1" x14ac:dyDescent="0.2"/>
    <row r="26" spans="2:6" customFormat="1" x14ac:dyDescent="0.2">
      <c r="B26" t="s">
        <v>87</v>
      </c>
    </row>
    <row r="27" spans="2:6" customFormat="1" x14ac:dyDescent="0.2">
      <c r="B27" t="s">
        <v>95</v>
      </c>
    </row>
    <row r="28" spans="2:6" customFormat="1" x14ac:dyDescent="0.2"/>
    <row r="29" spans="2:6" customFormat="1" x14ac:dyDescent="0.2"/>
    <row r="30" spans="2:6" customFormat="1" x14ac:dyDescent="0.2"/>
    <row r="31" spans="2:6" customFormat="1" x14ac:dyDescent="0.2"/>
    <row r="32" spans="2: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C5:E5"/>
  </mergeCells>
  <pageMargins left="0.7" right="0.7" top="0.75" bottom="0.75" header="0.3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M34"/>
  <sheetViews>
    <sheetView topLeftCell="B1" zoomScale="145" zoomScaleNormal="145" workbookViewId="0">
      <selection activeCell="B12" sqref="B12:C13"/>
    </sheetView>
  </sheetViews>
  <sheetFormatPr baseColWidth="10" defaultColWidth="9.1640625" defaultRowHeight="15" x14ac:dyDescent="0.2"/>
  <cols>
    <col min="1" max="1" width="9.1640625" style="1"/>
    <col min="2" max="2" width="48" style="1" bestFit="1" customWidth="1"/>
    <col min="3" max="3" width="35.6640625" style="1" bestFit="1" customWidth="1"/>
    <col min="4" max="4" width="16.6640625" style="1" customWidth="1"/>
    <col min="5" max="5" width="12.6640625" style="1" bestFit="1" customWidth="1"/>
    <col min="6" max="6" width="14.6640625" style="1" customWidth="1"/>
    <col min="7" max="7" width="11.6640625" style="1" bestFit="1" customWidth="1"/>
    <col min="8" max="8" width="13" style="1" customWidth="1"/>
    <col min="9" max="9" width="12.33203125" style="1" customWidth="1"/>
    <col min="10" max="10" width="14.83203125" style="1" customWidth="1"/>
    <col min="11" max="11" width="16.1640625" style="1" customWidth="1"/>
    <col min="12" max="12" width="20.33203125" style="1" bestFit="1" customWidth="1"/>
    <col min="13" max="16384" width="9.1640625" style="1"/>
  </cols>
  <sheetData>
    <row r="7" spans="2:11" x14ac:dyDescent="0.2">
      <c r="C7" s="1" t="s">
        <v>51</v>
      </c>
    </row>
    <row r="8" spans="2:11" ht="16" thickBot="1" x14ac:dyDescent="0.25">
      <c r="I8" s="7"/>
      <c r="J8" s="7"/>
      <c r="K8" s="52"/>
    </row>
    <row r="9" spans="2:11" x14ac:dyDescent="0.2">
      <c r="B9" s="38" t="s">
        <v>37</v>
      </c>
      <c r="C9" s="18" t="s">
        <v>44</v>
      </c>
      <c r="D9" s="18" t="s">
        <v>38</v>
      </c>
      <c r="E9" s="18" t="s">
        <v>39</v>
      </c>
      <c r="F9" s="18" t="s">
        <v>30</v>
      </c>
      <c r="G9" s="18" t="s">
        <v>16</v>
      </c>
      <c r="H9" s="21" t="s">
        <v>31</v>
      </c>
      <c r="I9" s="12" t="s">
        <v>45</v>
      </c>
      <c r="J9" s="12"/>
      <c r="K9" s="47"/>
    </row>
    <row r="10" spans="2:11" x14ac:dyDescent="0.2">
      <c r="B10" s="35" t="s">
        <v>32</v>
      </c>
      <c r="C10" s="34" t="s">
        <v>46</v>
      </c>
      <c r="D10" s="36" t="e">
        <f>#REF!</f>
        <v>#REF!</v>
      </c>
      <c r="E10" s="33" t="e">
        <f>#REF!</f>
        <v>#REF!</v>
      </c>
      <c r="F10" s="33" t="e">
        <f>#REF!</f>
        <v>#REF!</v>
      </c>
      <c r="G10" s="33" t="e">
        <f>#REF!</f>
        <v>#REF!</v>
      </c>
      <c r="H10" s="37" t="e">
        <f>G10-D10</f>
        <v>#REF!</v>
      </c>
      <c r="I10" s="31" t="s">
        <v>43</v>
      </c>
      <c r="J10" s="31"/>
    </row>
    <row r="11" spans="2:11" x14ac:dyDescent="0.2">
      <c r="B11" s="35" t="s">
        <v>33</v>
      </c>
      <c r="C11" s="34" t="s">
        <v>47</v>
      </c>
      <c r="D11" s="36" t="e">
        <f>#REF!</f>
        <v>#REF!</v>
      </c>
      <c r="E11" s="33" t="e">
        <f>#REF!</f>
        <v>#REF!</v>
      </c>
      <c r="F11" s="33" t="e">
        <f>#REF!</f>
        <v>#REF!</v>
      </c>
      <c r="G11" s="33" t="e">
        <f>#REF!</f>
        <v>#REF!</v>
      </c>
      <c r="H11" s="37" t="e">
        <f t="shared" ref="H11:H17" si="0">G11-D11</f>
        <v>#REF!</v>
      </c>
      <c r="I11" s="31" t="s">
        <v>41</v>
      </c>
      <c r="J11" s="31"/>
    </row>
    <row r="12" spans="2:11" x14ac:dyDescent="0.2">
      <c r="B12" s="35" t="s">
        <v>34</v>
      </c>
      <c r="C12" s="30" t="s">
        <v>48</v>
      </c>
      <c r="D12" s="36" t="e">
        <f>#REF!</f>
        <v>#REF!</v>
      </c>
      <c r="E12" s="33" t="e">
        <f>#REF!</f>
        <v>#REF!</v>
      </c>
      <c r="F12" s="33" t="e">
        <f>#REF!</f>
        <v>#REF!</v>
      </c>
      <c r="G12" s="33" t="e">
        <f>#REF!</f>
        <v>#REF!</v>
      </c>
      <c r="H12" s="37" t="e">
        <f t="shared" si="0"/>
        <v>#REF!</v>
      </c>
      <c r="I12" s="31" t="s">
        <v>41</v>
      </c>
      <c r="J12" s="31"/>
    </row>
    <row r="13" spans="2:11" x14ac:dyDescent="0.2">
      <c r="B13" s="35" t="s">
        <v>34</v>
      </c>
      <c r="C13" s="43" t="s">
        <v>49</v>
      </c>
      <c r="D13" s="44" t="e">
        <f>#REF!</f>
        <v>#REF!</v>
      </c>
      <c r="E13" s="45" t="e">
        <f>#REF!</f>
        <v>#REF!</v>
      </c>
      <c r="F13" s="45" t="e">
        <f>#REF!</f>
        <v>#REF!</v>
      </c>
      <c r="G13" s="45" t="e">
        <f>#REF!</f>
        <v>#REF!</v>
      </c>
      <c r="H13" s="46" t="e">
        <f t="shared" si="0"/>
        <v>#REF!</v>
      </c>
      <c r="I13" s="31" t="s">
        <v>42</v>
      </c>
      <c r="J13" s="31"/>
    </row>
    <row r="14" spans="2:11" x14ac:dyDescent="0.2">
      <c r="B14" s="35" t="s">
        <v>35</v>
      </c>
      <c r="C14" s="34" t="s">
        <v>50</v>
      </c>
      <c r="D14" s="36" t="e">
        <f>#REF!</f>
        <v>#REF!</v>
      </c>
      <c r="E14" s="33" t="e">
        <f>#REF!</f>
        <v>#REF!</v>
      </c>
      <c r="F14" s="33" t="e">
        <f>#REF!</f>
        <v>#REF!</v>
      </c>
      <c r="G14" s="33" t="e">
        <f>#REF!</f>
        <v>#REF!</v>
      </c>
      <c r="H14" s="37" t="e">
        <f t="shared" si="0"/>
        <v>#REF!</v>
      </c>
      <c r="I14" s="31" t="s">
        <v>43</v>
      </c>
      <c r="J14" s="31"/>
    </row>
    <row r="15" spans="2:11" x14ac:dyDescent="0.2">
      <c r="B15" s="35" t="s">
        <v>36</v>
      </c>
      <c r="C15" s="34" t="s">
        <v>52</v>
      </c>
      <c r="D15" s="36" t="e">
        <f>#REF!</f>
        <v>#REF!</v>
      </c>
      <c r="E15" s="33" t="e">
        <f>#REF!</f>
        <v>#REF!</v>
      </c>
      <c r="F15" s="33" t="e">
        <f>#REF!</f>
        <v>#REF!</v>
      </c>
      <c r="G15" s="33" t="e">
        <f>#REF!</f>
        <v>#REF!</v>
      </c>
      <c r="H15" s="37" t="e">
        <f t="shared" si="0"/>
        <v>#REF!</v>
      </c>
      <c r="I15" s="31" t="s">
        <v>43</v>
      </c>
      <c r="J15" s="31"/>
    </row>
    <row r="16" spans="2:11" x14ac:dyDescent="0.2">
      <c r="B16" s="35" t="s">
        <v>36</v>
      </c>
      <c r="C16" s="34" t="s">
        <v>53</v>
      </c>
      <c r="D16" s="36" t="e">
        <f>#REF!</f>
        <v>#REF!</v>
      </c>
      <c r="E16" s="33" t="e">
        <f>#REF!</f>
        <v>#REF!</v>
      </c>
      <c r="F16" s="33" t="e">
        <f>#REF!</f>
        <v>#REF!</v>
      </c>
      <c r="G16" s="33" t="e">
        <f>#REF!</f>
        <v>#REF!</v>
      </c>
      <c r="H16" s="37" t="e">
        <f t="shared" si="0"/>
        <v>#REF!</v>
      </c>
      <c r="I16" s="31" t="s">
        <v>41</v>
      </c>
      <c r="J16" s="31"/>
    </row>
    <row r="17" spans="2:13" ht="16" thickBot="1" x14ac:dyDescent="0.25">
      <c r="B17" s="32"/>
      <c r="C17" s="39" t="s">
        <v>40</v>
      </c>
      <c r="D17" s="40" t="e">
        <f>SUM(D10:D16)</f>
        <v>#REF!</v>
      </c>
      <c r="E17" s="40" t="e">
        <f t="shared" ref="E17:G17" si="1">SUM(E10:E16)</f>
        <v>#REF!</v>
      </c>
      <c r="F17" s="40" t="e">
        <f t="shared" si="1"/>
        <v>#REF!</v>
      </c>
      <c r="G17" s="40" t="e">
        <f t="shared" si="1"/>
        <v>#REF!</v>
      </c>
      <c r="H17" s="41" t="e">
        <f t="shared" si="0"/>
        <v>#REF!</v>
      </c>
    </row>
    <row r="23" spans="2:13" ht="16" thickBot="1" x14ac:dyDescent="0.25"/>
    <row r="24" spans="2:13" ht="40.5" customHeight="1" x14ac:dyDescent="0.2">
      <c r="C24" s="48" t="s">
        <v>44</v>
      </c>
      <c r="D24" s="49" t="s">
        <v>71</v>
      </c>
      <c r="E24" s="49" t="s">
        <v>38</v>
      </c>
      <c r="F24" s="49" t="s">
        <v>54</v>
      </c>
      <c r="G24" s="49" t="s">
        <v>30</v>
      </c>
      <c r="H24" s="49" t="s">
        <v>72</v>
      </c>
      <c r="I24" s="49" t="s">
        <v>31</v>
      </c>
      <c r="J24" s="49" t="s">
        <v>55</v>
      </c>
      <c r="K24" s="68" t="s">
        <v>70</v>
      </c>
      <c r="L24" s="50" t="s">
        <v>63</v>
      </c>
    </row>
    <row r="25" spans="2:13" x14ac:dyDescent="0.2">
      <c r="C25" s="54" t="s">
        <v>12</v>
      </c>
      <c r="D25" s="55">
        <v>12</v>
      </c>
      <c r="E25" s="56">
        <v>205161.60000000001</v>
      </c>
      <c r="F25" s="56">
        <v>4865.3472000000002</v>
      </c>
      <c r="G25" s="56">
        <v>104457.54399999999</v>
      </c>
      <c r="H25" s="56">
        <v>109322.8912</v>
      </c>
      <c r="I25" s="56">
        <v>-95838.708800000008</v>
      </c>
      <c r="J25" s="57" t="s">
        <v>61</v>
      </c>
      <c r="K25" s="76" t="s">
        <v>62</v>
      </c>
      <c r="L25" s="77" t="s">
        <v>67</v>
      </c>
    </row>
    <row r="26" spans="2:13" x14ac:dyDescent="0.2">
      <c r="C26" s="62" t="s">
        <v>9</v>
      </c>
      <c r="D26" s="63">
        <v>18</v>
      </c>
      <c r="E26" s="64">
        <v>498565.76</v>
      </c>
      <c r="F26" s="64">
        <v>201402.1072</v>
      </c>
      <c r="G26" s="64">
        <v>298704.1642285714</v>
      </c>
      <c r="H26" s="64">
        <v>500106.27142857137</v>
      </c>
      <c r="I26" s="64">
        <v>1540.5114285713644</v>
      </c>
      <c r="J26" s="78" t="s">
        <v>57</v>
      </c>
      <c r="K26" s="70" t="s">
        <v>56</v>
      </c>
      <c r="L26" s="58" t="s">
        <v>65</v>
      </c>
    </row>
    <row r="27" spans="2:13" x14ac:dyDescent="0.2">
      <c r="C27" s="4" t="s">
        <v>13</v>
      </c>
      <c r="D27" s="65">
        <v>18</v>
      </c>
      <c r="E27" s="66">
        <v>1138150.72</v>
      </c>
      <c r="F27" s="66">
        <v>41233.39360000001</v>
      </c>
      <c r="G27" s="66">
        <v>1082626.314</v>
      </c>
      <c r="H27" s="66">
        <v>1123859.7075999998</v>
      </c>
      <c r="I27" s="66">
        <v>-14291.012400000123</v>
      </c>
      <c r="J27" s="79" t="s">
        <v>57</v>
      </c>
      <c r="K27" s="72" t="s">
        <v>56</v>
      </c>
      <c r="L27" s="59" t="s">
        <v>65</v>
      </c>
      <c r="M27" s="7"/>
    </row>
    <row r="28" spans="2:13" x14ac:dyDescent="0.2">
      <c r="C28" s="67" t="s">
        <v>14</v>
      </c>
      <c r="D28" s="55">
        <v>18</v>
      </c>
      <c r="E28" s="56">
        <v>400232</v>
      </c>
      <c r="F28" s="56">
        <v>361295.9952</v>
      </c>
      <c r="G28" s="56">
        <v>177460.45679999999</v>
      </c>
      <c r="H28" s="56">
        <v>538756.45200000005</v>
      </c>
      <c r="I28" s="56">
        <v>138524.45200000005</v>
      </c>
      <c r="J28" s="57" t="s">
        <v>57</v>
      </c>
      <c r="K28" s="69" t="s">
        <v>73</v>
      </c>
      <c r="L28" s="60" t="s">
        <v>68</v>
      </c>
    </row>
    <row r="29" spans="2:13" x14ac:dyDescent="0.2">
      <c r="C29" s="4" t="s">
        <v>10</v>
      </c>
      <c r="D29" s="65">
        <v>36</v>
      </c>
      <c r="E29" s="66">
        <v>715804.64</v>
      </c>
      <c r="F29" s="66">
        <v>93439.852800000008</v>
      </c>
      <c r="G29" s="66">
        <v>622729.71005714289</v>
      </c>
      <c r="H29" s="66">
        <v>716169.56285714288</v>
      </c>
      <c r="I29" s="66">
        <v>364.92285714286845</v>
      </c>
      <c r="J29" s="79" t="s">
        <v>59</v>
      </c>
      <c r="K29" s="72" t="s">
        <v>58</v>
      </c>
      <c r="L29" s="59" t="s">
        <v>65</v>
      </c>
    </row>
    <row r="30" spans="2:13" x14ac:dyDescent="0.2">
      <c r="C30" s="4" t="s">
        <v>11</v>
      </c>
      <c r="D30" s="65">
        <v>36</v>
      </c>
      <c r="E30" s="66">
        <v>275300.47999999998</v>
      </c>
      <c r="F30" s="66">
        <v>43257.97280000001</v>
      </c>
      <c r="G30" s="66">
        <v>207211.60160000002</v>
      </c>
      <c r="H30" s="66">
        <v>250469.57440000007</v>
      </c>
      <c r="I30" s="66">
        <v>-24830.905599999911</v>
      </c>
      <c r="J30" s="79" t="s">
        <v>59</v>
      </c>
      <c r="K30" s="74" t="s">
        <v>60</v>
      </c>
      <c r="L30" s="75" t="s">
        <v>66</v>
      </c>
    </row>
    <row r="31" spans="2:13" x14ac:dyDescent="0.2">
      <c r="C31" s="4" t="s">
        <v>15</v>
      </c>
      <c r="D31" s="65">
        <v>36</v>
      </c>
      <c r="E31" s="66">
        <v>287808.64000000001</v>
      </c>
      <c r="F31" s="66">
        <v>59987.905599999991</v>
      </c>
      <c r="G31" s="66">
        <v>246303.40297142853</v>
      </c>
      <c r="H31" s="66">
        <v>306291.30857142858</v>
      </c>
      <c r="I31" s="66">
        <v>18482.66857142857</v>
      </c>
      <c r="J31" s="79" t="s">
        <v>59</v>
      </c>
      <c r="K31" s="71" t="s">
        <v>64</v>
      </c>
      <c r="L31" s="61" t="s">
        <v>69</v>
      </c>
    </row>
    <row r="32" spans="2:13" ht="16" thickBot="1" x14ac:dyDescent="0.25">
      <c r="C32" s="42" t="s">
        <v>40</v>
      </c>
      <c r="D32" s="51"/>
      <c r="E32" s="40">
        <f>SUM(E25:E31)</f>
        <v>3521023.8400000003</v>
      </c>
      <c r="F32" s="40">
        <f>SUM(F25:F31)</f>
        <v>805482.57439999992</v>
      </c>
      <c r="G32" s="40">
        <f>SUM(G25:G31)</f>
        <v>2739493.193657143</v>
      </c>
      <c r="H32" s="40">
        <f>SUM(H25:H31)</f>
        <v>3544975.7680571429</v>
      </c>
      <c r="I32" s="40">
        <f>H32-E32</f>
        <v>23951.928057142533</v>
      </c>
      <c r="J32" s="40"/>
      <c r="K32" s="73"/>
      <c r="L32" s="53"/>
    </row>
    <row r="34" spans="9:9" x14ac:dyDescent="0.2">
      <c r="I34" s="6"/>
    </row>
  </sheetData>
  <autoFilter ref="C24:L32" xr:uid="{00000000-0009-0000-0000-000005000000}">
    <sortState ref="C25:L32">
      <sortCondition ref="D24:D32"/>
    </sortState>
  </autoFilter>
  <pageMargins left="0.7" right="0.7" top="0.75" bottom="0.75" header="0.3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F21"/>
  <sheetViews>
    <sheetView workbookViewId="0">
      <selection activeCell="F15" sqref="F15"/>
    </sheetView>
  </sheetViews>
  <sheetFormatPr baseColWidth="10" defaultColWidth="9.1640625" defaultRowHeight="15" x14ac:dyDescent="0.2"/>
  <cols>
    <col min="1" max="2" width="9.1640625" style="1"/>
    <col min="3" max="3" width="29.33203125" style="1" bestFit="1" customWidth="1"/>
    <col min="4" max="4" width="13.6640625" style="1" customWidth="1"/>
    <col min="5" max="5" width="12.1640625" style="1" bestFit="1" customWidth="1"/>
    <col min="6" max="6" width="11.6640625" style="1" bestFit="1" customWidth="1"/>
    <col min="7" max="7" width="9.1640625" style="1"/>
    <col min="8" max="8" width="14" style="1" customWidth="1"/>
    <col min="9" max="16384" width="9.1640625" style="1"/>
  </cols>
  <sheetData>
    <row r="3" spans="3:6" ht="16" thickBot="1" x14ac:dyDescent="0.25"/>
    <row r="4" spans="3:6" x14ac:dyDescent="0.2">
      <c r="C4" s="22"/>
      <c r="D4" s="23" t="s">
        <v>20</v>
      </c>
      <c r="E4" s="23" t="s">
        <v>21</v>
      </c>
      <c r="F4" s="24" t="s">
        <v>16</v>
      </c>
    </row>
    <row r="5" spans="3:6" x14ac:dyDescent="0.2">
      <c r="C5" s="25" t="s">
        <v>19</v>
      </c>
      <c r="D5" s="26">
        <f>SUM(D6:D7)</f>
        <v>254424.72</v>
      </c>
      <c r="E5" s="26">
        <f>SUM(E6:E7)</f>
        <v>70613.41</v>
      </c>
      <c r="F5" s="27">
        <f>SUM(D5:E5)</f>
        <v>325038.13</v>
      </c>
    </row>
    <row r="6" spans="3:6" x14ac:dyDescent="0.2">
      <c r="C6" s="13" t="s">
        <v>7</v>
      </c>
      <c r="D6" s="9">
        <v>244424.72</v>
      </c>
      <c r="E6" s="9">
        <v>70613.41</v>
      </c>
      <c r="F6" s="14">
        <f t="shared" ref="F6:F10" si="0">SUM(D6:E6)</f>
        <v>315038.13</v>
      </c>
    </row>
    <row r="7" spans="3:6" x14ac:dyDescent="0.2">
      <c r="C7" s="19" t="s">
        <v>22</v>
      </c>
      <c r="D7" s="10">
        <v>10000</v>
      </c>
      <c r="E7" s="10" t="s">
        <v>17</v>
      </c>
      <c r="F7" s="20">
        <f t="shared" si="0"/>
        <v>10000</v>
      </c>
    </row>
    <row r="8" spans="3:6" x14ac:dyDescent="0.2">
      <c r="C8" s="25" t="s">
        <v>18</v>
      </c>
      <c r="D8" s="26">
        <f>SUM(D9:D10)</f>
        <v>0</v>
      </c>
      <c r="E8" s="26">
        <f>SUM(E9:E10)</f>
        <v>123551.14</v>
      </c>
      <c r="F8" s="27">
        <f t="shared" si="0"/>
        <v>123551.14</v>
      </c>
    </row>
    <row r="9" spans="3:6" x14ac:dyDescent="0.2">
      <c r="C9" s="13" t="s">
        <v>7</v>
      </c>
      <c r="D9" s="9">
        <v>0</v>
      </c>
      <c r="E9" s="9">
        <v>123551.14</v>
      </c>
      <c r="F9" s="14">
        <f t="shared" si="0"/>
        <v>123551.14</v>
      </c>
    </row>
    <row r="10" spans="3:6" ht="16" thickBot="1" x14ac:dyDescent="0.25">
      <c r="C10" s="15" t="s">
        <v>22</v>
      </c>
      <c r="D10" s="16">
        <v>0</v>
      </c>
      <c r="E10" s="16">
        <v>0</v>
      </c>
      <c r="F10" s="17">
        <f t="shared" si="0"/>
        <v>0</v>
      </c>
    </row>
    <row r="13" spans="3:6" x14ac:dyDescent="0.2">
      <c r="C13" s="7" t="s">
        <v>23</v>
      </c>
    </row>
    <row r="14" spans="3:6" x14ac:dyDescent="0.2">
      <c r="C14" s="7" t="s">
        <v>24</v>
      </c>
      <c r="D14" s="11">
        <v>100000</v>
      </c>
    </row>
    <row r="15" spans="3:6" x14ac:dyDescent="0.2">
      <c r="C15" s="7" t="s">
        <v>25</v>
      </c>
      <c r="D15" s="11">
        <v>200000</v>
      </c>
    </row>
    <row r="16" spans="3:6" x14ac:dyDescent="0.2">
      <c r="C16" s="7" t="s">
        <v>26</v>
      </c>
      <c r="D16" s="11">
        <v>180000</v>
      </c>
    </row>
    <row r="17" spans="3:4" x14ac:dyDescent="0.2">
      <c r="C17" s="7" t="s">
        <v>27</v>
      </c>
      <c r="D17" s="28">
        <f>SUM(D14:D16)</f>
        <v>480000</v>
      </c>
    </row>
    <row r="19" spans="3:4" x14ac:dyDescent="0.2">
      <c r="C19" s="7" t="s">
        <v>28</v>
      </c>
      <c r="D19" s="29">
        <f>F6+F9</f>
        <v>438589.27</v>
      </c>
    </row>
    <row r="21" spans="3:4" x14ac:dyDescent="0.2">
      <c r="C21" s="7" t="s">
        <v>29</v>
      </c>
      <c r="D21" s="28">
        <f>D17-D19</f>
        <v>41410.729999999981</v>
      </c>
    </row>
  </sheetData>
  <pageMargins left="0.7" right="0.7" top="0.75" bottom="0.75" header="0.3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Spending</vt:lpstr>
      <vt:lpstr>Draft Tables</vt:lpstr>
      <vt:lpstr>Contract Check 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2019-05-13T21:18:51Z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ument Classification Level">
    <vt:lpwstr>Personal</vt:lpwstr>
  </property>
</Properties>
</file>