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asturdevant\Documents\Coda Fellowship\Calculator tool &amp; handbook\final design\"/>
    </mc:Choice>
  </mc:AlternateContent>
  <bookViews>
    <workbookView xWindow="780" yWindow="585" windowWidth="14205" windowHeight="7260" tabRatio="872"/>
  </bookViews>
  <sheets>
    <sheet name="1-Assumptions" sheetId="13" r:id="rId1"/>
    <sheet name="2-Stewardship" sheetId="15" r:id="rId2"/>
    <sheet name="3-Land Management &amp; Maint" sheetId="17" r:id="rId3"/>
    <sheet name="4-Summary" sheetId="18" r:id="rId4"/>
    <sheet name="LookUp tables" sheetId="19" state="hidden" r:id="rId5"/>
  </sheets>
  <definedNames>
    <definedName name="EstimatedProjectCosts" localSheetId="0">#REF!</definedName>
    <definedName name="EstimatedProjectCosts" localSheetId="2">#REF!</definedName>
    <definedName name="EstimatedProjectCosts" localSheetId="3">#REF!</definedName>
    <definedName name="EstimatedProjectCosts">#REF!</definedName>
    <definedName name="FMVAcq" localSheetId="0">#REF!</definedName>
    <definedName name="FMVAcq" localSheetId="2">#REF!</definedName>
    <definedName name="FMVAcq" localSheetId="3">#REF!</definedName>
    <definedName name="FMVAcq">#REF!</definedName>
    <definedName name="FMVAssist" localSheetId="0">#REF!</definedName>
    <definedName name="FMVAssist" localSheetId="2">#REF!</definedName>
    <definedName name="FMVAssist" localSheetId="3">#REF!</definedName>
    <definedName name="FMVAssist">#REF!</definedName>
    <definedName name="LoanAmount" localSheetId="0">#REF!</definedName>
    <definedName name="LoanAmount" localSheetId="2">#REF!</definedName>
    <definedName name="LoanAmount" localSheetId="3">#REF!</definedName>
    <definedName name="LoanAmount">#REF!</definedName>
    <definedName name="LoanInterest" localSheetId="0">#REF!</definedName>
    <definedName name="LoanInterest" localSheetId="2">#REF!</definedName>
    <definedName name="LoanInterest" localSheetId="3">#REF!</definedName>
    <definedName name="LoanInterest">#REF!</definedName>
    <definedName name="OtherExpenses" localSheetId="0">#REF!</definedName>
    <definedName name="OtherExpenses" localSheetId="2">#REF!</definedName>
    <definedName name="OtherExpenses" localSheetId="3">#REF!</definedName>
    <definedName name="OtherExpenses">#REF!</definedName>
    <definedName name="PercentFundsCommitted" localSheetId="0">#REF!</definedName>
    <definedName name="PercentFundsCommitted" localSheetId="2">#REF!</definedName>
    <definedName name="PercentFundsCommitted" localSheetId="3">#REF!</definedName>
    <definedName name="PercentFundsCommitted">#REF!</definedName>
    <definedName name="_xlnm.Print_Area" localSheetId="0">'1-Assumptions'!$A$1:$H$27</definedName>
    <definedName name="PurchasePriceAcq" localSheetId="0">#REF!</definedName>
    <definedName name="PurchasePriceAcq" localSheetId="2">#REF!</definedName>
    <definedName name="PurchasePriceAcq" localSheetId="3">#REF!</definedName>
    <definedName name="PurchasePriceAcq">#REF!</definedName>
    <definedName name="PurchasePriceAssist" localSheetId="0">#REF!</definedName>
    <definedName name="PurchasePriceAssist" localSheetId="2">#REF!</definedName>
    <definedName name="PurchasePriceAssist" localSheetId="3">#REF!</definedName>
    <definedName name="PurchasePriceAssist">#REF!</definedName>
    <definedName name="RevenueShortfall" localSheetId="0">#REF!</definedName>
    <definedName name="RevenueShortfall" localSheetId="2">#REF!</definedName>
    <definedName name="RevenueShortfall" localSheetId="3">#REF!</definedName>
    <definedName name="RevenueShortfall">#REF!</definedName>
    <definedName name="StewardshipEndowment" localSheetId="0">#REF!</definedName>
    <definedName name="StewardshipEndowment" localSheetId="2">#REF!</definedName>
    <definedName name="StewardshipEndowment" localSheetId="3">#REF!</definedName>
    <definedName name="StewardshipEndowment">#REF!</definedName>
    <definedName name="StewardshipStartup" localSheetId="0">#REF!</definedName>
    <definedName name="StewardshipStartup" localSheetId="2">#REF!</definedName>
    <definedName name="StewardshipStartup" localSheetId="3">#REF!</definedName>
    <definedName name="StewardshipStartup">#REF!</definedName>
    <definedName name="TNCContribAssist" localSheetId="0">#REF!</definedName>
    <definedName name="TNCContribAssist" localSheetId="2">#REF!</definedName>
    <definedName name="TNCContribAssist" localSheetId="3">#REF!</definedName>
    <definedName name="TNCContribAssist">#REF!</definedName>
  </definedNames>
  <calcPr calcId="162913"/>
</workbook>
</file>

<file path=xl/calcChain.xml><?xml version="1.0" encoding="utf-8"?>
<calcChain xmlns="http://schemas.openxmlformats.org/spreadsheetml/2006/main">
  <c r="O31" i="17" l="1"/>
  <c r="M35" i="17" l="1"/>
  <c r="O35" i="17" s="1"/>
  <c r="M34" i="17"/>
  <c r="O34" i="17" s="1"/>
  <c r="M29" i="17" l="1"/>
  <c r="O29" i="17" s="1"/>
  <c r="D18" i="13" l="1"/>
  <c r="L5" i="15" s="1"/>
  <c r="L7" i="17" l="1"/>
  <c r="M7" i="17" s="1"/>
  <c r="O7" i="17" s="1"/>
  <c r="L26" i="17"/>
  <c r="M26" i="17" s="1"/>
  <c r="O26" i="17" s="1"/>
  <c r="L23" i="17"/>
  <c r="M23" i="17" s="1"/>
  <c r="O23" i="17" s="1"/>
  <c r="L8" i="15"/>
  <c r="M8" i="15" s="1"/>
  <c r="O8" i="15" s="1"/>
  <c r="L22" i="15"/>
  <c r="M22" i="15" s="1"/>
  <c r="L4" i="17"/>
  <c r="M4" i="17" s="1"/>
  <c r="O4" i="17" s="1"/>
  <c r="M21" i="15"/>
  <c r="O22" i="15" l="1"/>
  <c r="M25" i="15"/>
  <c r="O25" i="15" s="1"/>
  <c r="O21" i="15"/>
  <c r="M10" i="17" l="1"/>
  <c r="M43" i="17"/>
  <c r="M40" i="17"/>
  <c r="M37" i="17"/>
  <c r="M33" i="17"/>
  <c r="M30" i="17"/>
  <c r="M17" i="17"/>
  <c r="M15" i="17"/>
  <c r="M13" i="17"/>
  <c r="M11" i="17"/>
  <c r="I2" i="17"/>
  <c r="H2" i="17"/>
  <c r="G2" i="17"/>
  <c r="F2" i="17"/>
  <c r="M17" i="15"/>
  <c r="M16" i="15"/>
  <c r="M12" i="15"/>
  <c r="M11" i="15"/>
  <c r="M4" i="15"/>
  <c r="I2" i="15"/>
  <c r="H2" i="15"/>
  <c r="G2" i="15"/>
  <c r="F2" i="15"/>
  <c r="F4" i="18" l="1"/>
  <c r="E4" i="18"/>
  <c r="D4" i="18"/>
  <c r="C4" i="18"/>
  <c r="B4" i="18"/>
  <c r="A4" i="18"/>
  <c r="O4" i="15" l="1"/>
  <c r="O13" i="17" l="1"/>
  <c r="M20" i="15" l="1"/>
  <c r="C12" i="18" s="1"/>
  <c r="M5" i="15" l="1"/>
  <c r="O5" i="15" s="1"/>
  <c r="M26" i="15" l="1"/>
  <c r="O26" i="15" s="1"/>
  <c r="P19" i="15" s="1"/>
  <c r="M39" i="17" l="1"/>
  <c r="O39" i="17" s="1"/>
  <c r="O37" i="17"/>
  <c r="M38" i="17"/>
  <c r="M31" i="17"/>
  <c r="O43" i="17" l="1"/>
  <c r="O40" i="17"/>
  <c r="O33" i="17"/>
  <c r="O17" i="17"/>
  <c r="O15" i="17"/>
  <c r="M41" i="17" l="1"/>
  <c r="O41" i="17" s="1"/>
  <c r="M13" i="15" l="1"/>
  <c r="O13" i="15" s="1"/>
  <c r="M18" i="15"/>
  <c r="O18" i="15" s="1"/>
  <c r="O17" i="15"/>
  <c r="O12" i="15" l="1"/>
  <c r="O11" i="15"/>
  <c r="O16" i="15"/>
  <c r="P15" i="15" s="1"/>
  <c r="M21" i="17" l="1"/>
  <c r="O21" i="17" s="1"/>
  <c r="M20" i="17"/>
  <c r="O20" i="17" s="1"/>
  <c r="M16" i="17" l="1"/>
  <c r="O16" i="17" s="1"/>
  <c r="B21" i="18" l="1"/>
  <c r="B11" i="18"/>
  <c r="B9" i="18"/>
  <c r="B8" i="18"/>
  <c r="B19" i="18"/>
  <c r="B18" i="18"/>
  <c r="M42" i="17" l="1"/>
  <c r="O42" i="17" s="1"/>
  <c r="O30" i="17"/>
  <c r="M47" i="17"/>
  <c r="O47" i="17" s="1"/>
  <c r="M36" i="17"/>
  <c r="O36" i="17" s="1"/>
  <c r="O10" i="17"/>
  <c r="M12" i="17"/>
  <c r="O12" i="17" s="1"/>
  <c r="M14" i="17"/>
  <c r="O14" i="17" s="1"/>
  <c r="M32" i="17"/>
  <c r="O32" i="17" s="1"/>
  <c r="O11" i="17"/>
  <c r="M45" i="17"/>
  <c r="O45" i="17" s="1"/>
  <c r="P44" i="17" s="1"/>
  <c r="M19" i="17"/>
  <c r="O19" i="17" s="1"/>
  <c r="M18" i="17"/>
  <c r="O18" i="17" s="1"/>
  <c r="M46" i="17"/>
  <c r="O46" i="17" s="1"/>
  <c r="M14" i="15"/>
  <c r="O14" i="15" s="1"/>
  <c r="P3" i="15" l="1"/>
  <c r="P27" i="15" s="1"/>
  <c r="P3" i="17"/>
  <c r="O38" i="17"/>
  <c r="P22" i="17" s="1"/>
  <c r="P48" i="17" l="1"/>
  <c r="C7" i="18"/>
  <c r="C8" i="18" l="1"/>
  <c r="C9" i="18" s="1"/>
  <c r="C10" i="18" s="1"/>
  <c r="C13" i="18" s="1"/>
  <c r="C17" i="18"/>
  <c r="C18" i="18" s="1"/>
  <c r="C19" i="18" l="1"/>
  <c r="C20" i="18" l="1"/>
  <c r="C22" i="18" s="1"/>
  <c r="C24" i="18" s="1"/>
</calcChain>
</file>

<file path=xl/sharedStrings.xml><?xml version="1.0" encoding="utf-8"?>
<sst xmlns="http://schemas.openxmlformats.org/spreadsheetml/2006/main" count="301" uniqueCount="175">
  <si>
    <t>Prepared by:</t>
  </si>
  <si>
    <t>Date:</t>
  </si>
  <si>
    <t>Project Name:</t>
  </si>
  <si>
    <t>Unit Cost Estimates:</t>
  </si>
  <si>
    <t>Units</t>
  </si>
  <si>
    <t>miles</t>
  </si>
  <si>
    <t>$/mile</t>
  </si>
  <si>
    <t>hours</t>
  </si>
  <si>
    <t>Contingency (10-20%)</t>
  </si>
  <si>
    <t>Description</t>
  </si>
  <si>
    <t>Stewardship Tasks</t>
  </si>
  <si>
    <t>Cost</t>
  </si>
  <si>
    <t>Supplies</t>
  </si>
  <si>
    <t>Maintaining landowner/neighbor relationships</t>
  </si>
  <si>
    <t>iPad/tablet</t>
  </si>
  <si>
    <t>GPS</t>
  </si>
  <si>
    <t>aerial, satellite imagery</t>
  </si>
  <si>
    <t>ea</t>
  </si>
  <si>
    <t>$/night</t>
  </si>
  <si>
    <t>$/day</t>
  </si>
  <si>
    <t>Enforcement to correct violations</t>
  </si>
  <si>
    <t>Legal fees</t>
  </si>
  <si>
    <t>Staff time</t>
  </si>
  <si>
    <t>Extended Cost</t>
  </si>
  <si>
    <t>Unit Cost</t>
  </si>
  <si>
    <t>Annual Cost</t>
  </si>
  <si>
    <t>linear ft</t>
  </si>
  <si>
    <t>Replace gate</t>
  </si>
  <si>
    <t>Replace fence</t>
  </si>
  <si>
    <t>Replace signs</t>
  </si>
  <si>
    <t>Trash removal and addressing trespass, vandalism</t>
  </si>
  <si>
    <t>Ecological Management</t>
  </si>
  <si>
    <t>Maintain hydrologic control structure</t>
  </si>
  <si>
    <t>Occupancy</t>
  </si>
  <si>
    <t>Property taxes</t>
  </si>
  <si>
    <t>Insurance</t>
  </si>
  <si>
    <t>Vehicle</t>
  </si>
  <si>
    <t>UTV</t>
  </si>
  <si>
    <t>Prescribed fire</t>
  </si>
  <si>
    <t>Other fees</t>
  </si>
  <si>
    <t>Ecological monitoring</t>
  </si>
  <si>
    <t>camera</t>
  </si>
  <si>
    <t>Grazing (management of lease)</t>
  </si>
  <si>
    <t>Hunting (management of licenses)</t>
  </si>
  <si>
    <t>Vegetation management</t>
  </si>
  <si>
    <t>Monitoring T&amp;E species, inventories, reporting</t>
  </si>
  <si>
    <t>Responsible Party</t>
  </si>
  <si>
    <t>LONG-TERM STEWARDSHIP COSTS CALCULATOR</t>
  </si>
  <si>
    <t>Management and Maintenance Tasks</t>
  </si>
  <si>
    <t>Subtotal</t>
  </si>
  <si>
    <t>UAV (drone)</t>
  </si>
  <si>
    <t>ANNUAL COST SUBTOTAL:</t>
  </si>
  <si>
    <t>Annual Cost Subtotal (see Tab 3 for details)</t>
  </si>
  <si>
    <t>Annual Cost Subtotal (see Tab 2 for details)</t>
  </si>
  <si>
    <t>Annual Cost Total:</t>
  </si>
  <si>
    <t>Overall Total Fund Principal Needed:</t>
  </si>
  <si>
    <t>Material (add description)</t>
  </si>
  <si>
    <t>Infrastructure Maintenance Tasks</t>
  </si>
  <si>
    <t>Other (add description)</t>
  </si>
  <si>
    <t>Other (select from drop-down)</t>
  </si>
  <si>
    <t>Labor (may be included in annual site visit)</t>
  </si>
  <si>
    <t>Remove trash and rectify trespass, vandalism</t>
  </si>
  <si>
    <t>Maintain parking area</t>
  </si>
  <si>
    <t>Maintain trails</t>
  </si>
  <si>
    <t>Maintain boardwalks</t>
  </si>
  <si>
    <t>Equipment replacement</t>
  </si>
  <si>
    <t>Regular Staff (hours)</t>
  </si>
  <si>
    <t>Short-term Staff (hours)</t>
  </si>
  <si>
    <t>Preparation for site visit</t>
  </si>
  <si>
    <t>Unit</t>
  </si>
  <si>
    <t>Report preparation &amp; submittal, agency coordination, maintenance of records</t>
  </si>
  <si>
    <t>Option A: Legal defense fund contribution</t>
  </si>
  <si>
    <t>Option B:  Legal defense costs</t>
  </si>
  <si>
    <t>Maintain roads, culverts, bridges</t>
  </si>
  <si>
    <t>Annual training and recertification costs</t>
  </si>
  <si>
    <t>day</t>
  </si>
  <si>
    <t>Equipment daily use rate</t>
  </si>
  <si>
    <t>eg. utilities, water rights</t>
  </si>
  <si>
    <t>Taxes, drainage assessments, other fees</t>
  </si>
  <si>
    <t>Maintain buildings</t>
  </si>
  <si>
    <t>Small equipment &amp; supplies</t>
  </si>
  <si>
    <t>Travel Costs:</t>
  </si>
  <si>
    <t>other (add description)</t>
  </si>
  <si>
    <t>Site Monitoring Supplies</t>
  </si>
  <si>
    <t>Vehicle (add description)</t>
  </si>
  <si>
    <t>Equipment</t>
  </si>
  <si>
    <t>Tractor</t>
  </si>
  <si>
    <t>Mower</t>
  </si>
  <si>
    <t>Trailer</t>
  </si>
  <si>
    <t>Fire engine with pump</t>
  </si>
  <si>
    <t>Bulldozer</t>
  </si>
  <si>
    <t>Plow</t>
  </si>
  <si>
    <t>Other (select from drop-down list)</t>
  </si>
  <si>
    <t>Travel expenses</t>
  </si>
  <si>
    <t>Prepare and submit report, maintain records</t>
  </si>
  <si>
    <t>Land Management and Maintenance Costs</t>
  </si>
  <si>
    <t>Additional Rates:</t>
  </si>
  <si>
    <t>Recurrence Interval (years)</t>
  </si>
  <si>
    <t>Other</t>
  </si>
  <si>
    <t>Cost of burn (burn plan, implementation of burn, follow-up monitoring)</t>
  </si>
  <si>
    <t>Habitat Management</t>
  </si>
  <si>
    <t>Materials or Contract Amount</t>
  </si>
  <si>
    <t>Vehicle Travel Cost:</t>
  </si>
  <si>
    <t>Site visit</t>
  </si>
  <si>
    <t>Visual assessment, notes, photos. Include travel time and time on-site.</t>
  </si>
  <si>
    <t>Legal Defense Insurance</t>
  </si>
  <si>
    <t>Annual insurance premium, prorated for an individual property</t>
  </si>
  <si>
    <t>Capitalization Rate:</t>
  </si>
  <si>
    <t>Regular staff hourly rate (inc benefits)</t>
  </si>
  <si>
    <t>Short-term staff hourly rate (inc benefits)</t>
  </si>
  <si>
    <t>Mileage OR cost (round-trip)</t>
  </si>
  <si>
    <t>Mileage rate</t>
  </si>
  <si>
    <t>Overnight lodging cost (per night)</t>
  </si>
  <si>
    <t>Per diem (meals)</t>
  </si>
  <si>
    <t>Quantity</t>
  </si>
  <si>
    <t>Expenses (e.g. newsletter/brochure printing, postage, supplies for events, etc.)</t>
  </si>
  <si>
    <t>Add description (e.g. iPad/tablet, camera, GPS, aerial or satellite imagery, UAV (drone))</t>
  </si>
  <si>
    <t>Expenses (e.g. printing, copying, mailing)</t>
  </si>
  <si>
    <t>Communications/outreach</t>
  </si>
  <si>
    <t>N/A</t>
  </si>
  <si>
    <r>
      <t xml:space="preserve">Annual Cost Total </t>
    </r>
    <r>
      <rPr>
        <sz val="10"/>
        <rFont val="Calibri"/>
        <family val="2"/>
        <scheme val="minor"/>
      </rPr>
      <t>(includes Option B Legal Defense Costs)</t>
    </r>
    <r>
      <rPr>
        <b/>
        <sz val="10"/>
        <rFont val="Calibri"/>
        <family val="2"/>
        <scheme val="minor"/>
      </rPr>
      <t>:</t>
    </r>
  </si>
  <si>
    <t>Staff oversight of contract</t>
  </si>
  <si>
    <t>Infrastructure Maintenance and Replacement</t>
  </si>
  <si>
    <t xml:space="preserve">NOTE: Enter values in blue-shaded cells. </t>
  </si>
  <si>
    <t>Administrative (min 10%)</t>
  </si>
  <si>
    <t>Acres:</t>
  </si>
  <si>
    <t>State (or state equivalent):</t>
  </si>
  <si>
    <t>Country:</t>
  </si>
  <si>
    <t>NOTE: Enter values in blue-shaded cells. Click on individual Tasks and Descriptions for additional guidance.</t>
  </si>
  <si>
    <t>Click on individual Tasks and Descriptions for additional guidance.</t>
  </si>
  <si>
    <t>Notes (explain assumptions used in cost estimate; indicate corresponding LTMP task)</t>
  </si>
  <si>
    <t>Inspect boundaries, signs, other infrastructure. Include prep time, travel time and time on-site.</t>
  </si>
  <si>
    <t>Lump sum (based on LTA Legal Defense Reserves calculator). Entire lump sum is carried over to Summary tab.</t>
  </si>
  <si>
    <t>Administrative (recommended min 10%)</t>
  </si>
  <si>
    <t>Enter staff type and hourly rate (inc benefits)</t>
  </si>
  <si>
    <t>hour</t>
  </si>
  <si>
    <t># days</t>
  </si>
  <si>
    <t>% of annual costs covered by fund (50% or 100%)</t>
  </si>
  <si>
    <t>Capitalization rate</t>
  </si>
  <si>
    <t>Repair fence</t>
  </si>
  <si>
    <t>Repair gate</t>
  </si>
  <si>
    <t>Nuisance wildlife control</t>
  </si>
  <si>
    <t>Number of trips annually</t>
  </si>
  <si>
    <t>Overnight stays for annual site visit(s)</t>
  </si>
  <si>
    <t># trips</t>
  </si>
  <si>
    <t># nights</t>
  </si>
  <si>
    <t>Number of trips</t>
  </si>
  <si>
    <t>Overnight stays for site visit(s)</t>
  </si>
  <si>
    <t>Update management plan</t>
  </si>
  <si>
    <t>Review and update management plan</t>
  </si>
  <si>
    <t>Labor or Staff Oversight</t>
  </si>
  <si>
    <t>Travel expenses (Number of trips)</t>
  </si>
  <si>
    <t>Travel expenses (Overnight stays for site visit(s))</t>
  </si>
  <si>
    <t>Travel expenses (Meals (# of days) for site visit(s))</t>
  </si>
  <si>
    <t>Allowance for meals (# of days) for annual site visit(s)</t>
  </si>
  <si>
    <t>Travel expenses (non-annual trips)</t>
  </si>
  <si>
    <t>Travel expenses recurring annually</t>
  </si>
  <si>
    <t>Invasive species control (plants)</t>
  </si>
  <si>
    <t>Instructions:</t>
  </si>
  <si>
    <t>Allowance for meals (# of days) for site visit(s)</t>
  </si>
  <si>
    <t>Site Protection Monitoring and Easement Stewardship Costs</t>
  </si>
  <si>
    <t>Site Protection Monitoring and Easement Stewardship</t>
  </si>
  <si>
    <t>Land Management and Maintenance</t>
  </si>
  <si>
    <t>Total Fund Principal Needed for Site Protection Monitoring and Easement Stewardship:</t>
  </si>
  <si>
    <t>Total Fund Principal Needed for Land Management and Maintenance:</t>
  </si>
  <si>
    <t>Monitoring the site protection mechanism</t>
  </si>
  <si>
    <t>Travel expenses occurring annually</t>
  </si>
  <si>
    <t xml:space="preserve">Rows may be copied and pasted where needed to add additional tasks. To copy and paste, select the rows by clicking on the row numbers on the left side (to select multiple rows, click and drag the cursor down). Right-click the selected rows and choose “Copy.” Select and right-click on the row above which you want to paste the copied rows, then choose “Insert Copied Cells.” After pasting, check Subtotal formulas to make sure pasted rows are included in the sums. </t>
  </si>
  <si>
    <t>After all costs have been estimated for all necessary tasks, rows for unused tasks may be deleted.</t>
  </si>
  <si>
    <t>Do not delete columns.</t>
  </si>
  <si>
    <t>SUMMARY OF LONG-TERM COSTS AND PRINCIPAL NEEDED</t>
  </si>
  <si>
    <t>©The Nature Conservancy, 2016.  License under Creative Commons Attribution-Non-Commercial-Share-Alike license, https://creativecommons.org/licenses/by-nc-sa/4.0/legalcode</t>
  </si>
  <si>
    <t>Communicating with landowner/neighbors, reviewing reserved rights, etc.</t>
  </si>
  <si>
    <t>Click + to the left to expand additional hourly rates (see Instructions below).</t>
  </si>
  <si>
    <t>To expand additional hourly rates, the sheets must be unprotected (on the Review tab, click Unprotect Sheet). Then click the + to expand the hourly rates. Note this unprotects cells with formulas - take care not to inadvertently change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</si>
</sst>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000_);_(&quot;$&quot;* \(#,##0.000\);_(&quot;$&quot;* &quot;-&quot;???_);_(@_)"/>
    <numFmt numFmtId="165" formatCode="mm/dd/yy;@"/>
    <numFmt numFmtId="166" formatCode="_(&quot;$&quot;* #,##0.00_);_(&quot;$&quot;* \(#,##0.00\);_(&quot;$&quot;* &quot;-&quot;???_);_(@_)"/>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2"/>
      <name val="Times New Roman"/>
      <family val="1"/>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0"/>
      <name val="Calibri"/>
      <family val="2"/>
      <scheme val="minor"/>
    </font>
    <font>
      <b/>
      <sz val="12"/>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sz val="12"/>
      <color rgb="FF000000"/>
      <name val="Calibri"/>
      <family val="2"/>
      <scheme val="minor"/>
    </font>
    <font>
      <i/>
      <sz val="10"/>
      <name val="Calibri"/>
      <family val="2"/>
      <scheme val="minor"/>
    </font>
    <font>
      <sz val="10"/>
      <color rgb="FFC00000"/>
      <name val="Calibri"/>
      <family val="2"/>
      <scheme val="minor"/>
    </font>
    <font>
      <b/>
      <sz val="10"/>
      <color rgb="FFFF0000"/>
      <name val="Calibri"/>
      <family val="2"/>
      <scheme val="minor"/>
    </font>
    <font>
      <b/>
      <i/>
      <sz val="10"/>
      <name val="Calibri"/>
      <family val="2"/>
      <scheme val="minor"/>
    </font>
    <font>
      <i/>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1">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257">
    <xf numFmtId="0" fontId="0" fillId="0" borderId="0" xfId="0"/>
    <xf numFmtId="0" fontId="11" fillId="0" borderId="0" xfId="0" applyFont="1" applyBorder="1" applyProtection="1">
      <protection locked="0"/>
    </xf>
    <xf numFmtId="0" fontId="11" fillId="0" borderId="0" xfId="0" applyFont="1" applyBorder="1" applyAlignment="1" applyProtection="1">
      <alignment vertical="top" wrapText="1"/>
    </xf>
    <xf numFmtId="44" fontId="11" fillId="0" borderId="0" xfId="0" applyNumberFormat="1" applyFont="1" applyFill="1" applyBorder="1" applyAlignment="1" applyProtection="1">
      <alignment vertical="top" wrapText="1"/>
    </xf>
    <xf numFmtId="0" fontId="12" fillId="0" borderId="0" xfId="0" applyNumberFormat="1" applyFont="1" applyBorder="1" applyAlignment="1" applyProtection="1">
      <alignment wrapText="1"/>
    </xf>
    <xf numFmtId="0" fontId="12" fillId="0" borderId="0" xfId="1" applyNumberFormat="1" applyFont="1" applyBorder="1" applyAlignment="1" applyProtection="1">
      <alignment wrapText="1"/>
    </xf>
    <xf numFmtId="0" fontId="12" fillId="0" borderId="0" xfId="0" applyFont="1" applyBorder="1" applyAlignment="1" applyProtection="1">
      <alignment vertical="top" wrapText="1"/>
    </xf>
    <xf numFmtId="44" fontId="11" fillId="2" borderId="11" xfId="4" applyNumberFormat="1" applyFont="1" applyFill="1" applyBorder="1" applyProtection="1">
      <protection locked="0"/>
    </xf>
    <xf numFmtId="0" fontId="10" fillId="0" borderId="0" xfId="0" applyFont="1" applyFill="1" applyBorder="1" applyProtection="1">
      <protection locked="0"/>
    </xf>
    <xf numFmtId="44" fontId="11" fillId="2" borderId="18" xfId="4" applyNumberFormat="1" applyFont="1" applyFill="1" applyBorder="1" applyProtection="1">
      <protection locked="0"/>
    </xf>
    <xf numFmtId="0" fontId="11" fillId="0" borderId="6" xfId="4" applyFont="1" applyFill="1" applyBorder="1" applyAlignment="1" applyProtection="1">
      <alignment vertical="top" wrapText="1"/>
    </xf>
    <xf numFmtId="0" fontId="11" fillId="0" borderId="6" xfId="4" applyFont="1" applyBorder="1" applyAlignment="1" applyProtection="1">
      <alignment vertical="top" wrapText="1"/>
    </xf>
    <xf numFmtId="0" fontId="11" fillId="0" borderId="5" xfId="4" applyFont="1" applyFill="1" applyBorder="1" applyProtection="1"/>
    <xf numFmtId="164" fontId="11" fillId="0" borderId="12" xfId="4" applyNumberFormat="1" applyFont="1" applyFill="1" applyBorder="1" applyProtection="1"/>
    <xf numFmtId="166" fontId="11" fillId="0" borderId="12" xfId="4" applyNumberFormat="1" applyFont="1" applyFill="1" applyBorder="1" applyProtection="1"/>
    <xf numFmtId="0" fontId="11" fillId="0" borderId="3" xfId="4" applyFont="1" applyFill="1" applyBorder="1" applyProtection="1"/>
    <xf numFmtId="0" fontId="11" fillId="0" borderId="0" xfId="0" applyFont="1" applyFill="1" applyBorder="1" applyAlignment="1" applyProtection="1">
      <alignment vertical="top" wrapText="1"/>
    </xf>
    <xf numFmtId="0" fontId="9" fillId="0" borderId="0" xfId="7" applyFont="1" applyBorder="1" applyAlignment="1">
      <alignment vertical="center"/>
    </xf>
    <xf numFmtId="0" fontId="0" fillId="0" borderId="0" xfId="0" applyBorder="1"/>
    <xf numFmtId="0" fontId="8" fillId="0" borderId="0" xfId="7" applyFont="1" applyBorder="1" applyAlignment="1">
      <alignment vertical="center"/>
    </xf>
    <xf numFmtId="0" fontId="11" fillId="0" borderId="26" xfId="0" applyFont="1" applyBorder="1" applyProtection="1">
      <protection locked="0"/>
    </xf>
    <xf numFmtId="0" fontId="11" fillId="0" borderId="0" xfId="0" applyFont="1" applyFill="1" applyBorder="1" applyProtection="1">
      <protection locked="0"/>
    </xf>
    <xf numFmtId="44" fontId="11" fillId="5" borderId="22" xfId="4" applyNumberFormat="1" applyFont="1" applyFill="1" applyBorder="1" applyProtection="1">
      <protection locked="0"/>
    </xf>
    <xf numFmtId="0" fontId="18" fillId="0" borderId="6" xfId="4" applyFont="1" applyBorder="1" applyAlignment="1" applyProtection="1">
      <alignment vertical="top" wrapText="1"/>
    </xf>
    <xf numFmtId="0" fontId="12" fillId="5" borderId="35" xfId="4" applyFont="1" applyFill="1" applyBorder="1" applyAlignment="1" applyProtection="1">
      <alignment horizontal="center" wrapText="1"/>
    </xf>
    <xf numFmtId="0" fontId="12" fillId="5" borderId="36" xfId="4" applyFont="1" applyFill="1" applyBorder="1" applyAlignment="1" applyProtection="1">
      <alignment horizontal="center" wrapText="1"/>
    </xf>
    <xf numFmtId="0" fontId="12" fillId="5" borderId="27" xfId="0" applyFont="1" applyFill="1" applyBorder="1" applyAlignment="1" applyProtection="1">
      <alignment horizontal="center"/>
    </xf>
    <xf numFmtId="0" fontId="12" fillId="0" borderId="0" xfId="4" applyFont="1" applyBorder="1" applyAlignment="1" applyProtection="1">
      <alignment vertical="top" wrapText="1"/>
    </xf>
    <xf numFmtId="0" fontId="19" fillId="0" borderId="0" xfId="0" applyFont="1" applyBorder="1" applyProtection="1">
      <protection locked="0"/>
    </xf>
    <xf numFmtId="0" fontId="9" fillId="0" borderId="0" xfId="7" applyFont="1" applyFill="1" applyBorder="1" applyAlignment="1">
      <alignment vertical="center"/>
    </xf>
    <xf numFmtId="0" fontId="12" fillId="0" borderId="0" xfId="0" applyFont="1" applyFill="1" applyAlignment="1" applyProtection="1">
      <alignment horizontal="left" wrapText="1"/>
    </xf>
    <xf numFmtId="0" fontId="11" fillId="2" borderId="0" xfId="1" applyNumberFormat="1" applyFont="1" applyFill="1" applyBorder="1" applyAlignment="1" applyProtection="1">
      <alignment horizontal="left" vertical="top" wrapText="1"/>
      <protection locked="0"/>
    </xf>
    <xf numFmtId="165" fontId="11" fillId="2" borderId="0" xfId="1" applyNumberFormat="1" applyFont="1" applyFill="1" applyBorder="1" applyAlignment="1" applyProtection="1">
      <alignment horizontal="left" vertical="top" wrapText="1"/>
      <protection locked="0"/>
    </xf>
    <xf numFmtId="0" fontId="12" fillId="5" borderId="0" xfId="0" applyNumberFormat="1" applyFont="1" applyFill="1" applyBorder="1" applyAlignment="1" applyProtection="1">
      <alignment horizontal="left" vertical="top" wrapText="1"/>
    </xf>
    <xf numFmtId="0" fontId="12" fillId="5" borderId="0" xfId="0" applyFont="1" applyFill="1" applyBorder="1" applyAlignment="1" applyProtection="1">
      <alignment horizontal="left" vertical="top" wrapText="1"/>
    </xf>
    <xf numFmtId="0" fontId="11" fillId="0" borderId="17" xfId="4" applyFont="1" applyBorder="1" applyProtection="1"/>
    <xf numFmtId="0" fontId="11" fillId="0" borderId="3" xfId="4" applyFont="1" applyBorder="1" applyProtection="1"/>
    <xf numFmtId="44" fontId="11" fillId="0" borderId="0" xfId="0" applyNumberFormat="1" applyFont="1" applyBorder="1" applyProtection="1">
      <protection locked="0"/>
    </xf>
    <xf numFmtId="0" fontId="11" fillId="0" borderId="7" xfId="4" applyFont="1" applyBorder="1" applyAlignment="1" applyProtection="1">
      <alignment vertical="top" wrapText="1"/>
    </xf>
    <xf numFmtId="0" fontId="11" fillId="0" borderId="8" xfId="4" applyFont="1" applyFill="1" applyBorder="1" applyProtection="1"/>
    <xf numFmtId="0" fontId="12" fillId="5" borderId="37" xfId="4" applyFont="1" applyFill="1" applyBorder="1" applyAlignment="1" applyProtection="1">
      <alignment vertical="top" wrapText="1"/>
    </xf>
    <xf numFmtId="10" fontId="11" fillId="2" borderId="12" xfId="3" applyNumberFormat="1" applyFont="1" applyFill="1" applyBorder="1" applyAlignment="1" applyProtection="1">
      <alignment wrapText="1"/>
      <protection locked="0"/>
    </xf>
    <xf numFmtId="9" fontId="11" fillId="2" borderId="12" xfId="3" applyFont="1" applyFill="1" applyBorder="1" applyAlignment="1" applyProtection="1">
      <alignment wrapText="1"/>
      <protection locked="0"/>
    </xf>
    <xf numFmtId="9" fontId="11" fillId="2" borderId="13" xfId="3" applyFont="1" applyFill="1" applyBorder="1" applyAlignment="1" applyProtection="1">
      <alignment wrapText="1"/>
      <protection locked="0"/>
    </xf>
    <xf numFmtId="0" fontId="11" fillId="0" borderId="0" xfId="0" applyFont="1" applyBorder="1" applyAlignment="1" applyProtection="1">
      <protection locked="0"/>
    </xf>
    <xf numFmtId="0" fontId="11" fillId="0" borderId="0" xfId="0" applyFont="1" applyBorder="1" applyAlignment="1" applyProtection="1">
      <alignment wrapText="1"/>
      <protection locked="0"/>
    </xf>
    <xf numFmtId="0" fontId="12" fillId="5" borderId="38" xfId="4" applyFont="1" applyFill="1" applyBorder="1" applyAlignment="1" applyProtection="1">
      <alignment vertical="top"/>
    </xf>
    <xf numFmtId="0" fontId="12" fillId="5" borderId="38" xfId="4" applyFont="1" applyFill="1" applyBorder="1" applyAlignment="1" applyProtection="1">
      <alignment vertical="top" wrapText="1"/>
    </xf>
    <xf numFmtId="0" fontId="12" fillId="5" borderId="39" xfId="4" applyFont="1" applyFill="1" applyBorder="1" applyAlignment="1" applyProtection="1">
      <alignment vertical="top" wrapText="1"/>
    </xf>
    <xf numFmtId="0" fontId="11" fillId="2" borderId="0" xfId="0" applyNumberFormat="1"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0" borderId="37" xfId="4" applyFont="1" applyBorder="1" applyAlignment="1" applyProtection="1">
      <alignment vertical="top" wrapText="1"/>
      <protection locked="0"/>
    </xf>
    <xf numFmtId="0" fontId="11" fillId="0" borderId="38" xfId="4" applyFont="1" applyBorder="1" applyAlignment="1" applyProtection="1">
      <alignment vertical="top" wrapText="1"/>
      <protection locked="0"/>
    </xf>
    <xf numFmtId="0" fontId="11" fillId="0" borderId="34" xfId="4" applyFont="1" applyBorder="1" applyAlignment="1" applyProtection="1">
      <alignment vertical="top" wrapText="1"/>
      <protection locked="0"/>
    </xf>
    <xf numFmtId="0" fontId="11" fillId="0" borderId="21" xfId="4" applyFont="1" applyBorder="1" applyAlignment="1" applyProtection="1">
      <alignment vertical="top" wrapText="1"/>
      <protection locked="0"/>
    </xf>
    <xf numFmtId="1" fontId="11" fillId="2" borderId="19" xfId="4" applyNumberFormat="1" applyFont="1" applyFill="1" applyBorder="1" applyAlignment="1" applyProtection="1">
      <alignment vertical="top" wrapText="1"/>
      <protection locked="0"/>
    </xf>
    <xf numFmtId="0" fontId="11" fillId="2" borderId="16" xfId="4" applyFont="1" applyFill="1" applyBorder="1" applyAlignment="1" applyProtection="1">
      <alignment vertical="top" wrapText="1"/>
      <protection locked="0"/>
    </xf>
    <xf numFmtId="0" fontId="11" fillId="0" borderId="16" xfId="4" applyFont="1" applyBorder="1" applyAlignment="1" applyProtection="1">
      <alignment vertical="top" wrapText="1"/>
      <protection locked="0"/>
    </xf>
    <xf numFmtId="44" fontId="11" fillId="2" borderId="16" xfId="2" applyFont="1" applyFill="1" applyBorder="1" applyAlignment="1" applyProtection="1">
      <alignment vertical="top" wrapText="1"/>
      <protection locked="0"/>
    </xf>
    <xf numFmtId="44" fontId="11" fillId="2" borderId="14" xfId="2" applyFont="1" applyFill="1" applyBorder="1" applyAlignment="1" applyProtection="1">
      <alignment vertical="top" wrapText="1"/>
      <protection locked="0"/>
    </xf>
    <xf numFmtId="0" fontId="11" fillId="0" borderId="0" xfId="4" applyFont="1" applyBorder="1" applyAlignment="1" applyProtection="1">
      <alignment vertical="top" wrapText="1"/>
      <protection locked="0"/>
    </xf>
    <xf numFmtId="0" fontId="11" fillId="0" borderId="0" xfId="4" applyFont="1" applyFill="1" applyBorder="1" applyProtection="1">
      <protection locked="0"/>
    </xf>
    <xf numFmtId="166" fontId="12" fillId="0" borderId="0" xfId="4" applyNumberFormat="1" applyFont="1" applyFill="1" applyBorder="1" applyProtection="1">
      <protection locked="0"/>
    </xf>
    <xf numFmtId="0" fontId="11" fillId="5" borderId="39" xfId="4" applyFont="1" applyFill="1" applyBorder="1" applyAlignment="1" applyProtection="1">
      <alignment vertical="top" wrapText="1"/>
      <protection locked="0"/>
    </xf>
    <xf numFmtId="2" fontId="11" fillId="0" borderId="3" xfId="4" applyNumberFormat="1" applyFont="1" applyFill="1" applyBorder="1" applyProtection="1"/>
    <xf numFmtId="44" fontId="11" fillId="0" borderId="20" xfId="2" applyFont="1" applyFill="1" applyBorder="1" applyProtection="1"/>
    <xf numFmtId="44" fontId="11" fillId="0" borderId="13" xfId="2" applyFont="1" applyFill="1" applyBorder="1" applyProtection="1"/>
    <xf numFmtId="0" fontId="11" fillId="0" borderId="6" xfId="0" applyFont="1" applyBorder="1" applyAlignment="1" applyProtection="1">
      <alignment wrapText="1"/>
    </xf>
    <xf numFmtId="0" fontId="11" fillId="4" borderId="6" xfId="0" applyFont="1" applyFill="1" applyBorder="1" applyAlignment="1" applyProtection="1">
      <alignment wrapText="1"/>
    </xf>
    <xf numFmtId="0" fontId="11" fillId="0" borderId="7" xfId="0" applyFont="1" applyBorder="1" applyAlignment="1" applyProtection="1">
      <alignment wrapText="1"/>
    </xf>
    <xf numFmtId="0" fontId="11" fillId="0" borderId="0" xfId="0" applyFont="1" applyBorder="1" applyProtection="1"/>
    <xf numFmtId="0" fontId="2" fillId="0" borderId="0" xfId="7" applyProtection="1">
      <protection locked="0"/>
    </xf>
    <xf numFmtId="0" fontId="6" fillId="0" borderId="0" xfId="7" applyFont="1" applyAlignment="1" applyProtection="1">
      <alignment wrapText="1"/>
      <protection locked="0"/>
    </xf>
    <xf numFmtId="0" fontId="9" fillId="2" borderId="3" xfId="7" applyFont="1" applyFill="1" applyBorder="1" applyAlignment="1" applyProtection="1">
      <alignment wrapText="1"/>
      <protection locked="0"/>
    </xf>
    <xf numFmtId="0" fontId="2" fillId="0" borderId="0" xfId="7" applyAlignment="1" applyProtection="1">
      <alignment wrapText="1"/>
      <protection locked="0"/>
    </xf>
    <xf numFmtId="0" fontId="9" fillId="0" borderId="23" xfId="7" applyFont="1" applyBorder="1" applyAlignment="1" applyProtection="1">
      <alignment wrapText="1"/>
      <protection locked="0"/>
    </xf>
    <xf numFmtId="0" fontId="9" fillId="0" borderId="16" xfId="7" applyFont="1" applyBorder="1" applyAlignment="1" applyProtection="1">
      <alignment horizontal="left" vertical="center" wrapText="1"/>
      <protection locked="0"/>
    </xf>
    <xf numFmtId="0" fontId="9" fillId="0" borderId="16" xfId="7" applyFont="1" applyBorder="1" applyAlignment="1" applyProtection="1">
      <alignment vertical="center" wrapText="1"/>
      <protection locked="0"/>
    </xf>
    <xf numFmtId="0" fontId="9" fillId="2" borderId="3" xfId="7" applyFont="1" applyFill="1" applyBorder="1" applyAlignment="1" applyProtection="1">
      <alignment horizontal="center" vertical="center" wrapText="1"/>
      <protection locked="0"/>
    </xf>
    <xf numFmtId="0" fontId="9" fillId="0" borderId="3" xfId="7" applyFont="1" applyFill="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44" fontId="11" fillId="0" borderId="3" xfId="8" applyFont="1" applyBorder="1" applyAlignment="1" applyProtection="1">
      <alignment horizontal="center" vertical="center" wrapText="1"/>
      <protection locked="0"/>
    </xf>
    <xf numFmtId="0" fontId="9" fillId="0" borderId="29" xfId="7" applyFont="1" applyBorder="1" applyAlignment="1" applyProtection="1">
      <alignment wrapText="1"/>
      <protection locked="0"/>
    </xf>
    <xf numFmtId="0" fontId="9" fillId="0" borderId="23" xfId="7" applyFont="1" applyFill="1" applyBorder="1" applyAlignment="1" applyProtection="1">
      <alignment horizontal="left" wrapText="1"/>
      <protection locked="0"/>
    </xf>
    <xf numFmtId="0" fontId="9" fillId="0" borderId="19" xfId="7" applyFont="1" applyFill="1" applyBorder="1" applyAlignment="1" applyProtection="1">
      <alignment horizontal="left" wrapText="1"/>
      <protection locked="0"/>
    </xf>
    <xf numFmtId="0" fontId="9" fillId="0" borderId="16" xfId="7" applyFont="1" applyFill="1" applyBorder="1" applyAlignment="1" applyProtection="1">
      <alignment horizontal="left" wrapText="1"/>
      <protection locked="0"/>
    </xf>
    <xf numFmtId="0" fontId="2" fillId="4" borderId="0" xfId="7" applyFill="1" applyAlignment="1" applyProtection="1">
      <alignment wrapText="1"/>
      <protection locked="0"/>
    </xf>
    <xf numFmtId="0" fontId="9" fillId="0" borderId="24" xfId="7" applyFont="1" applyBorder="1" applyAlignment="1" applyProtection="1">
      <alignment wrapText="1"/>
      <protection locked="0"/>
    </xf>
    <xf numFmtId="0" fontId="9" fillId="0" borderId="26" xfId="7" applyFont="1" applyBorder="1" applyAlignment="1" applyProtection="1">
      <alignment wrapText="1"/>
      <protection locked="0"/>
    </xf>
    <xf numFmtId="0" fontId="9" fillId="0" borderId="23" xfId="7" applyFont="1" applyFill="1" applyBorder="1" applyAlignment="1" applyProtection="1">
      <alignment horizontal="left"/>
      <protection locked="0"/>
    </xf>
    <xf numFmtId="0" fontId="9" fillId="0" borderId="29" xfId="7" applyFont="1" applyBorder="1" applyAlignment="1" applyProtection="1">
      <alignment horizontal="center" vertical="center" wrapText="1"/>
      <protection locked="0"/>
    </xf>
    <xf numFmtId="0" fontId="9" fillId="0" borderId="16" xfId="7" applyFont="1" applyFill="1" applyBorder="1" applyAlignment="1" applyProtection="1">
      <alignment horizontal="left" vertical="center" wrapText="1"/>
      <protection locked="0"/>
    </xf>
    <xf numFmtId="0" fontId="9" fillId="0" borderId="3" xfId="7" applyFont="1" applyBorder="1" applyAlignment="1" applyProtection="1">
      <alignment vertical="center" wrapText="1"/>
      <protection locked="0"/>
    </xf>
    <xf numFmtId="0" fontId="9" fillId="0" borderId="26" xfId="7" applyFont="1" applyBorder="1" applyAlignment="1" applyProtection="1">
      <alignment horizontal="center" vertical="center" wrapText="1"/>
      <protection locked="0"/>
    </xf>
    <xf numFmtId="0" fontId="9" fillId="0" borderId="23" xfId="7" applyFont="1" applyBorder="1" applyAlignment="1" applyProtection="1">
      <alignment vertical="center" wrapText="1"/>
      <protection locked="0"/>
    </xf>
    <xf numFmtId="0" fontId="9" fillId="0" borderId="19" xfId="7" applyFont="1" applyFill="1" applyBorder="1" applyAlignment="1" applyProtection="1">
      <alignment horizontal="center" vertical="center" wrapText="1"/>
      <protection locked="0"/>
    </xf>
    <xf numFmtId="0" fontId="2" fillId="0" borderId="16" xfId="7" applyBorder="1" applyAlignment="1" applyProtection="1">
      <alignment wrapText="1"/>
      <protection locked="0"/>
    </xf>
    <xf numFmtId="44" fontId="11" fillId="2" borderId="3" xfId="8" applyFont="1" applyFill="1" applyBorder="1" applyAlignment="1" applyProtection="1">
      <alignment horizontal="center" vertical="center" wrapText="1"/>
      <protection locked="0"/>
    </xf>
    <xf numFmtId="0" fontId="9" fillId="0" borderId="30" xfId="7" applyFont="1" applyBorder="1" applyAlignment="1" applyProtection="1">
      <alignment vertical="center" wrapText="1"/>
      <protection locked="0"/>
    </xf>
    <xf numFmtId="0" fontId="9" fillId="2" borderId="23" xfId="7" applyFont="1" applyFill="1" applyBorder="1" applyAlignment="1" applyProtection="1">
      <alignment horizontal="left" vertical="center" wrapText="1"/>
      <protection locked="0"/>
    </xf>
    <xf numFmtId="0" fontId="9" fillId="0" borderId="19" xfId="7" applyFont="1" applyBorder="1" applyAlignment="1" applyProtection="1">
      <alignment horizontal="left" vertical="center" wrapText="1"/>
      <protection locked="0"/>
    </xf>
    <xf numFmtId="0" fontId="2" fillId="0" borderId="24" xfId="7" applyBorder="1" applyAlignment="1" applyProtection="1">
      <alignment wrapText="1"/>
      <protection locked="0"/>
    </xf>
    <xf numFmtId="0" fontId="9" fillId="0" borderId="23" xfId="7" applyFont="1" applyBorder="1" applyAlignment="1" applyProtection="1">
      <alignment horizontal="left" vertical="center" wrapText="1"/>
      <protection locked="0"/>
    </xf>
    <xf numFmtId="0" fontId="20" fillId="2" borderId="3" xfId="7" applyFont="1" applyFill="1" applyBorder="1" applyAlignment="1" applyProtection="1">
      <protection locked="0"/>
    </xf>
    <xf numFmtId="0" fontId="16" fillId="0" borderId="24" xfId="7" applyFont="1" applyBorder="1" applyAlignment="1" applyProtection="1">
      <protection locked="0"/>
    </xf>
    <xf numFmtId="0" fontId="10" fillId="2" borderId="3" xfId="7" applyFont="1" applyFill="1" applyBorder="1" applyAlignment="1" applyProtection="1">
      <alignment wrapText="1"/>
      <protection locked="0"/>
    </xf>
    <xf numFmtId="0" fontId="10" fillId="2" borderId="3" xfId="7" applyFont="1" applyFill="1" applyBorder="1" applyAlignment="1" applyProtection="1">
      <protection locked="0"/>
    </xf>
    <xf numFmtId="0" fontId="10" fillId="2" borderId="0" xfId="7" applyFont="1" applyFill="1" applyAlignment="1" applyProtection="1">
      <alignment wrapText="1"/>
      <protection locked="0"/>
    </xf>
    <xf numFmtId="0" fontId="10" fillId="0" borderId="24" xfId="7" applyFont="1" applyBorder="1" applyAlignment="1" applyProtection="1">
      <protection locked="0"/>
    </xf>
    <xf numFmtId="0" fontId="9" fillId="2" borderId="3" xfId="7" applyFont="1" applyFill="1" applyBorder="1" applyAlignment="1" applyProtection="1">
      <alignment horizontal="left"/>
      <protection locked="0"/>
    </xf>
    <xf numFmtId="0" fontId="9" fillId="0" borderId="15" xfId="7" applyFont="1" applyBorder="1" applyAlignment="1" applyProtection="1">
      <alignment horizontal="left" vertical="center" wrapText="1"/>
      <protection locked="0"/>
    </xf>
    <xf numFmtId="0" fontId="2" fillId="0" borderId="0" xfId="7" applyFill="1" applyAlignment="1" applyProtection="1">
      <alignment wrapText="1"/>
      <protection locked="0"/>
    </xf>
    <xf numFmtId="0" fontId="15" fillId="0" borderId="0" xfId="7" applyFont="1" applyFill="1" applyAlignment="1" applyProtection="1">
      <protection locked="0"/>
    </xf>
    <xf numFmtId="0" fontId="2" fillId="0" borderId="0" xfId="7" applyAlignment="1" applyProtection="1">
      <alignment horizontal="center" vertical="center" wrapText="1"/>
      <protection locked="0"/>
    </xf>
    <xf numFmtId="44" fontId="0" fillId="0" borderId="0" xfId="8" applyFont="1" applyAlignment="1" applyProtection="1">
      <alignment horizontal="center" vertical="center" wrapText="1"/>
      <protection locked="0"/>
    </xf>
    <xf numFmtId="0" fontId="2" fillId="0" borderId="0" xfId="7" applyAlignment="1" applyProtection="1">
      <alignment horizontal="center" vertical="center"/>
      <protection locked="0"/>
    </xf>
    <xf numFmtId="44" fontId="0" fillId="0" borderId="0" xfId="8" applyFont="1" applyAlignment="1" applyProtection="1">
      <alignment horizontal="center" vertical="center"/>
      <protection locked="0"/>
    </xf>
    <xf numFmtId="0" fontId="7" fillId="0" borderId="0" xfId="7" applyFont="1" applyAlignment="1" applyProtection="1">
      <alignment horizontal="left" vertical="center"/>
    </xf>
    <xf numFmtId="0" fontId="9" fillId="0" borderId="0" xfId="7" applyFont="1" applyAlignment="1" applyProtection="1">
      <alignment horizontal="left" vertical="center"/>
    </xf>
    <xf numFmtId="0" fontId="9" fillId="0" borderId="0" xfId="7" applyFont="1" applyAlignment="1" applyProtection="1">
      <alignment horizontal="center" vertical="center"/>
    </xf>
    <xf numFmtId="0" fontId="12" fillId="7" borderId="21" xfId="0" applyFont="1" applyFill="1" applyBorder="1" applyAlignment="1" applyProtection="1">
      <alignment vertical="top"/>
    </xf>
    <xf numFmtId="0" fontId="2" fillId="7" borderId="0" xfId="7" applyFill="1" applyProtection="1"/>
    <xf numFmtId="0" fontId="8" fillId="0" borderId="3" xfId="7" applyFont="1" applyBorder="1" applyAlignment="1" applyProtection="1">
      <alignment horizontal="center" vertical="center" wrapText="1"/>
    </xf>
    <xf numFmtId="44" fontId="8" fillId="0" borderId="3" xfId="8" applyFont="1" applyBorder="1" applyAlignment="1" applyProtection="1">
      <alignment horizontal="center" vertical="center" wrapText="1"/>
    </xf>
    <xf numFmtId="44" fontId="9" fillId="3" borderId="3" xfId="7" applyNumberFormat="1" applyFont="1" applyFill="1" applyBorder="1" applyAlignment="1" applyProtection="1">
      <alignment horizontal="left" vertical="center" wrapText="1"/>
    </xf>
    <xf numFmtId="44" fontId="6" fillId="0" borderId="3" xfId="8" applyFont="1" applyBorder="1" applyAlignment="1" applyProtection="1">
      <alignment horizontal="center" vertical="center" wrapText="1"/>
    </xf>
    <xf numFmtId="44" fontId="11" fillId="0" borderId="3" xfId="8" applyFont="1" applyBorder="1" applyAlignment="1" applyProtection="1">
      <alignment horizontal="center" vertical="center" wrapText="1"/>
    </xf>
    <xf numFmtId="0" fontId="9" fillId="0" borderId="0" xfId="7" applyFont="1" applyAlignment="1" applyProtection="1">
      <alignment wrapText="1"/>
      <protection locked="0"/>
    </xf>
    <xf numFmtId="0" fontId="9" fillId="2" borderId="3" xfId="7" applyFont="1" applyFill="1" applyBorder="1" applyAlignment="1" applyProtection="1">
      <protection locked="0"/>
    </xf>
    <xf numFmtId="0" fontId="11" fillId="2" borderId="3" xfId="7" applyFont="1" applyFill="1" applyBorder="1" applyAlignment="1" applyProtection="1">
      <alignment horizontal="left" wrapText="1"/>
      <protection locked="0"/>
    </xf>
    <xf numFmtId="0" fontId="9" fillId="0" borderId="23" xfId="7" applyFont="1" applyBorder="1" applyAlignment="1" applyProtection="1">
      <alignment horizontal="center" vertical="center" wrapText="1"/>
      <protection locked="0"/>
    </xf>
    <xf numFmtId="0" fontId="11" fillId="0" borderId="16" xfId="7" applyFont="1" applyBorder="1" applyAlignment="1" applyProtection="1">
      <alignment vertical="center" wrapText="1"/>
      <protection locked="0"/>
    </xf>
    <xf numFmtId="0" fontId="9" fillId="4" borderId="3" xfId="7" applyFont="1" applyFill="1" applyBorder="1" applyAlignment="1" applyProtection="1">
      <alignment horizontal="left" vertical="center" wrapText="1"/>
      <protection locked="0"/>
    </xf>
    <xf numFmtId="44" fontId="11" fillId="4" borderId="3" xfId="8" applyFont="1" applyFill="1" applyBorder="1" applyAlignment="1" applyProtection="1">
      <alignment horizontal="center" vertical="center" wrapText="1"/>
      <protection locked="0"/>
    </xf>
    <xf numFmtId="0" fontId="11" fillId="2" borderId="3" xfId="7" applyFont="1" applyFill="1" applyBorder="1" applyAlignment="1" applyProtection="1">
      <alignment wrapText="1"/>
      <protection locked="0"/>
    </xf>
    <xf numFmtId="0" fontId="9" fillId="2" borderId="3" xfId="7" applyFont="1" applyFill="1" applyBorder="1" applyAlignment="1" applyProtection="1">
      <alignment horizontal="left" vertical="center" wrapText="1"/>
      <protection locked="0"/>
    </xf>
    <xf numFmtId="44" fontId="11" fillId="2" borderId="3" xfId="8" applyFont="1" applyFill="1" applyBorder="1" applyAlignment="1" applyProtection="1">
      <alignment horizontal="left" vertical="center" wrapText="1"/>
      <protection locked="0"/>
    </xf>
    <xf numFmtId="0" fontId="9" fillId="4" borderId="23" xfId="7" applyFont="1" applyFill="1" applyBorder="1" applyAlignment="1" applyProtection="1">
      <alignment horizontal="left" vertical="center" wrapText="1"/>
      <protection locked="0"/>
    </xf>
    <xf numFmtId="0" fontId="9" fillId="4" borderId="19" xfId="7" applyFont="1" applyFill="1" applyBorder="1" applyAlignment="1" applyProtection="1">
      <alignment horizontal="left" vertical="center" wrapText="1"/>
      <protection locked="0"/>
    </xf>
    <xf numFmtId="0" fontId="9" fillId="4" borderId="16" xfId="7" applyFont="1" applyFill="1" applyBorder="1" applyAlignment="1" applyProtection="1">
      <alignment horizontal="left" vertical="center" wrapText="1"/>
      <protection locked="0"/>
    </xf>
    <xf numFmtId="0" fontId="9" fillId="0" borderId="3" xfId="7" applyFont="1" applyBorder="1" applyAlignment="1" applyProtection="1">
      <alignment horizontal="left" vertical="center" wrapText="1"/>
      <protection locked="0"/>
    </xf>
    <xf numFmtId="0" fontId="9" fillId="0" borderId="16" xfId="7" applyFont="1" applyFill="1" applyBorder="1" applyAlignment="1" applyProtection="1">
      <alignment wrapText="1"/>
      <protection locked="0"/>
    </xf>
    <xf numFmtId="0" fontId="9" fillId="0" borderId="19" xfId="7" applyFont="1" applyBorder="1" applyAlignment="1" applyProtection="1">
      <alignment vertical="center" wrapText="1"/>
      <protection locked="0"/>
    </xf>
    <xf numFmtId="0" fontId="9" fillId="2" borderId="23" xfId="7" applyFont="1" applyFill="1" applyBorder="1" applyAlignment="1" applyProtection="1">
      <alignment vertical="center" wrapText="1"/>
      <protection locked="0"/>
    </xf>
    <xf numFmtId="44" fontId="9" fillId="3" borderId="16" xfId="7" applyNumberFormat="1" applyFont="1" applyFill="1" applyBorder="1" applyAlignment="1" applyProtection="1">
      <alignment horizontal="left" vertical="center" wrapText="1"/>
    </xf>
    <xf numFmtId="44" fontId="11" fillId="0" borderId="3" xfId="8" applyNumberFormat="1" applyFont="1" applyBorder="1" applyAlignment="1" applyProtection="1">
      <alignment horizontal="center" vertical="center" wrapText="1"/>
    </xf>
    <xf numFmtId="44" fontId="11" fillId="0" borderId="10" xfId="8" applyFont="1" applyBorder="1" applyAlignment="1" applyProtection="1">
      <alignment horizontal="center" vertical="center" wrapText="1"/>
    </xf>
    <xf numFmtId="0" fontId="11" fillId="0" borderId="0" xfId="0" applyFont="1" applyProtection="1">
      <protection locked="0"/>
    </xf>
    <xf numFmtId="0" fontId="2" fillId="0" borderId="0" xfId="7" applyFill="1" applyBorder="1" applyAlignment="1" applyProtection="1">
      <protection locked="0"/>
    </xf>
    <xf numFmtId="0" fontId="10" fillId="0" borderId="24" xfId="0" applyFont="1" applyBorder="1" applyAlignment="1" applyProtection="1">
      <protection locked="0"/>
    </xf>
    <xf numFmtId="0" fontId="10" fillId="0" borderId="0" xfId="0" applyFont="1" applyBorder="1" applyAlignment="1" applyProtection="1">
      <alignment wrapText="1"/>
      <protection locked="0"/>
    </xf>
    <xf numFmtId="0" fontId="11" fillId="0" borderId="0" xfId="0" applyFont="1" applyAlignment="1" applyProtection="1">
      <alignment horizontal="right"/>
      <protection locked="0"/>
    </xf>
    <xf numFmtId="0" fontId="11" fillId="0" borderId="0" xfId="0" applyFont="1" applyProtection="1"/>
    <xf numFmtId="0" fontId="12" fillId="5" borderId="0" xfId="1" applyNumberFormat="1" applyFont="1" applyFill="1" applyBorder="1" applyAlignment="1" applyProtection="1">
      <alignment horizontal="left" vertical="top" wrapText="1"/>
    </xf>
    <xf numFmtId="14" fontId="12" fillId="5" borderId="0" xfId="1" applyNumberFormat="1" applyFont="1" applyFill="1" applyBorder="1" applyAlignment="1" applyProtection="1">
      <alignment horizontal="left" vertical="top" wrapText="1"/>
    </xf>
    <xf numFmtId="0" fontId="15" fillId="0" borderId="0" xfId="7" applyFont="1" applyFill="1" applyAlignment="1" applyProtection="1"/>
    <xf numFmtId="0" fontId="11" fillId="0" borderId="10" xfId="0" applyFont="1" applyFill="1" applyBorder="1" applyAlignment="1" applyProtection="1">
      <alignment wrapText="1"/>
    </xf>
    <xf numFmtId="0" fontId="11" fillId="0" borderId="10" xfId="0" applyFont="1" applyBorder="1" applyProtection="1"/>
    <xf numFmtId="44" fontId="11" fillId="0" borderId="10" xfId="0" applyNumberFormat="1" applyFont="1" applyBorder="1" applyAlignment="1" applyProtection="1">
      <alignment horizontal="right"/>
    </xf>
    <xf numFmtId="0" fontId="11" fillId="0" borderId="3" xfId="0" applyFont="1" applyBorder="1" applyAlignment="1" applyProtection="1">
      <alignment wrapText="1"/>
    </xf>
    <xf numFmtId="9" fontId="11" fillId="0" borderId="3" xfId="0" applyNumberFormat="1" applyFont="1" applyBorder="1" applyProtection="1"/>
    <xf numFmtId="44" fontId="11" fillId="0" borderId="3" xfId="0" applyNumberFormat="1" applyFont="1" applyBorder="1" applyAlignment="1" applyProtection="1">
      <alignment horizontal="right"/>
    </xf>
    <xf numFmtId="0" fontId="12" fillId="0" borderId="17" xfId="0" applyFont="1" applyBorder="1" applyAlignment="1" applyProtection="1">
      <alignment wrapText="1"/>
    </xf>
    <xf numFmtId="9" fontId="11" fillId="0" borderId="17" xfId="0" applyNumberFormat="1" applyFont="1" applyBorder="1" applyProtection="1"/>
    <xf numFmtId="44" fontId="11" fillId="0" borderId="17" xfId="0" applyNumberFormat="1" applyFont="1" applyBorder="1" applyAlignment="1" applyProtection="1">
      <alignment horizontal="right"/>
    </xf>
    <xf numFmtId="0" fontId="11" fillId="0" borderId="5" xfId="0" applyFont="1" applyBorder="1" applyAlignment="1" applyProtection="1">
      <alignment wrapText="1"/>
    </xf>
    <xf numFmtId="10" fontId="11" fillId="0" borderId="5" xfId="0" applyNumberFormat="1" applyFont="1" applyBorder="1" applyProtection="1"/>
    <xf numFmtId="44" fontId="11" fillId="0" borderId="5" xfId="0" applyNumberFormat="1" applyFont="1" applyBorder="1" applyAlignment="1" applyProtection="1">
      <alignment horizontal="right"/>
    </xf>
    <xf numFmtId="44" fontId="14" fillId="5" borderId="27" xfId="0" applyNumberFormat="1" applyFont="1" applyFill="1" applyBorder="1" applyAlignment="1" applyProtection="1">
      <alignment horizontal="right"/>
    </xf>
    <xf numFmtId="0" fontId="11" fillId="0" borderId="25" xfId="0" applyFont="1" applyBorder="1" applyAlignment="1" applyProtection="1">
      <alignment wrapText="1"/>
    </xf>
    <xf numFmtId="9" fontId="11" fillId="0" borderId="25" xfId="0" applyNumberFormat="1" applyFont="1" applyBorder="1" applyProtection="1"/>
    <xf numFmtId="44" fontId="11" fillId="0" borderId="25" xfId="0" applyNumberFormat="1" applyFont="1" applyBorder="1" applyAlignment="1" applyProtection="1">
      <alignment horizontal="right"/>
    </xf>
    <xf numFmtId="0" fontId="12" fillId="0" borderId="25" xfId="0" applyFont="1" applyFill="1" applyBorder="1" applyAlignment="1" applyProtection="1">
      <alignment wrapText="1"/>
    </xf>
    <xf numFmtId="0" fontId="11" fillId="0" borderId="25" xfId="0" applyFont="1" applyBorder="1" applyProtection="1"/>
    <xf numFmtId="44" fontId="12" fillId="0" borderId="25" xfId="0" applyNumberFormat="1" applyFont="1" applyBorder="1" applyAlignment="1" applyProtection="1">
      <alignment horizontal="right"/>
    </xf>
    <xf numFmtId="0" fontId="12" fillId="0" borderId="9" xfId="0" applyFont="1" applyFill="1" applyBorder="1" applyAlignment="1" applyProtection="1">
      <alignment wrapText="1"/>
    </xf>
    <xf numFmtId="0" fontId="11" fillId="0" borderId="9" xfId="0" applyFont="1" applyBorder="1" applyProtection="1"/>
    <xf numFmtId="44" fontId="12" fillId="0" borderId="9" xfId="0" applyNumberFormat="1" applyFont="1" applyBorder="1" applyAlignment="1" applyProtection="1">
      <alignment horizontal="right"/>
    </xf>
    <xf numFmtId="44" fontId="13" fillId="6" borderId="27" xfId="0" applyNumberFormat="1" applyFont="1" applyFill="1" applyBorder="1" applyAlignment="1" applyProtection="1">
      <alignment horizontal="right"/>
    </xf>
    <xf numFmtId="0" fontId="12" fillId="3" borderId="1" xfId="4" applyFont="1" applyFill="1" applyBorder="1" applyAlignment="1" applyProtection="1">
      <alignment horizontal="center" wrapText="1"/>
    </xf>
    <xf numFmtId="0" fontId="12" fillId="3" borderId="4" xfId="4" applyFont="1" applyFill="1" applyBorder="1" applyAlignment="1" applyProtection="1">
      <alignment horizontal="center" wrapText="1"/>
    </xf>
    <xf numFmtId="0" fontId="11" fillId="3" borderId="4" xfId="0" applyFont="1" applyFill="1" applyBorder="1" applyAlignment="1" applyProtection="1">
      <alignment horizontal="center"/>
    </xf>
    <xf numFmtId="0" fontId="11" fillId="3" borderId="2" xfId="0" applyFont="1" applyFill="1" applyBorder="1" applyAlignment="1" applyProtection="1">
      <alignment horizontal="center"/>
    </xf>
    <xf numFmtId="0" fontId="13" fillId="0" borderId="0" xfId="0" applyFont="1" applyBorder="1" applyAlignment="1" applyProtection="1">
      <alignment vertical="center"/>
    </xf>
    <xf numFmtId="0" fontId="9" fillId="0" borderId="10" xfId="7"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center" wrapText="1"/>
      <protection locked="0"/>
    </xf>
    <xf numFmtId="0" fontId="9" fillId="0" borderId="5" xfId="7" applyFont="1" applyFill="1" applyBorder="1" applyAlignment="1" applyProtection="1">
      <alignment horizontal="center" vertical="center" wrapText="1"/>
      <protection locked="0"/>
    </xf>
    <xf numFmtId="44" fontId="11" fillId="0" borderId="10" xfId="8" applyNumberFormat="1" applyFont="1" applyBorder="1" applyAlignment="1" applyProtection="1">
      <alignment horizontal="center" vertical="center" wrapText="1"/>
    </xf>
    <xf numFmtId="44" fontId="11" fillId="0" borderId="9" xfId="8" applyNumberFormat="1" applyFont="1" applyBorder="1" applyAlignment="1" applyProtection="1">
      <alignment horizontal="center" vertical="center" wrapText="1"/>
    </xf>
    <xf numFmtId="44" fontId="11" fillId="0" borderId="5" xfId="8" applyNumberFormat="1" applyFont="1" applyBorder="1" applyAlignment="1" applyProtection="1">
      <alignment horizontal="center" vertical="center" wrapText="1"/>
    </xf>
    <xf numFmtId="44" fontId="11" fillId="0" borderId="10" xfId="8" applyFont="1" applyBorder="1" applyAlignment="1" applyProtection="1">
      <alignment horizontal="center" vertical="center" wrapText="1"/>
    </xf>
    <xf numFmtId="44" fontId="11" fillId="0" borderId="9" xfId="8" applyFont="1" applyBorder="1" applyAlignment="1" applyProtection="1">
      <alignment horizontal="center" vertical="center" wrapText="1"/>
    </xf>
    <xf numFmtId="44" fontId="11" fillId="0" borderId="5" xfId="8" applyFont="1" applyBorder="1" applyAlignment="1" applyProtection="1">
      <alignment horizontal="center" vertical="center" wrapText="1"/>
    </xf>
    <xf numFmtId="0" fontId="9" fillId="0" borderId="30" xfId="7" applyFont="1" applyFill="1" applyBorder="1" applyAlignment="1" applyProtection="1">
      <alignment vertical="center" wrapText="1"/>
      <protection locked="0"/>
    </xf>
    <xf numFmtId="0" fontId="9" fillId="0" borderId="31" xfId="7" applyFont="1" applyFill="1" applyBorder="1" applyAlignment="1" applyProtection="1">
      <alignment vertical="center" wrapText="1"/>
      <protection locked="0"/>
    </xf>
    <xf numFmtId="0" fontId="9" fillId="0" borderId="15" xfId="7" applyFont="1" applyFill="1" applyBorder="1" applyAlignment="1" applyProtection="1">
      <alignment vertical="center" wrapText="1"/>
      <protection locked="0"/>
    </xf>
    <xf numFmtId="0" fontId="9" fillId="2" borderId="10" xfId="7" applyFont="1" applyFill="1" applyBorder="1" applyAlignment="1" applyProtection="1">
      <alignment horizontal="center" vertical="center" wrapText="1"/>
      <protection locked="0"/>
    </xf>
    <xf numFmtId="0" fontId="9" fillId="2" borderId="9" xfId="7" applyFont="1" applyFill="1" applyBorder="1" applyAlignment="1" applyProtection="1">
      <alignment horizontal="center" vertical="center" wrapText="1"/>
      <protection locked="0"/>
    </xf>
    <xf numFmtId="0" fontId="9" fillId="2" borderId="5" xfId="7" applyFont="1" applyFill="1" applyBorder="1" applyAlignment="1" applyProtection="1">
      <alignment horizontal="center" vertical="center" wrapText="1"/>
      <protection locked="0"/>
    </xf>
    <xf numFmtId="0" fontId="6" fillId="0" borderId="23" xfId="7" applyFont="1" applyBorder="1" applyAlignment="1" applyProtection="1">
      <alignment horizontal="right"/>
    </xf>
    <xf numFmtId="0" fontId="6" fillId="0" borderId="19" xfId="7" applyFont="1" applyBorder="1" applyAlignment="1" applyProtection="1">
      <alignment horizontal="right"/>
    </xf>
    <xf numFmtId="0" fontId="6" fillId="0" borderId="16" xfId="7" applyFont="1" applyBorder="1" applyAlignment="1" applyProtection="1">
      <alignment horizontal="right"/>
    </xf>
    <xf numFmtId="0" fontId="8" fillId="0" borderId="3" xfId="7" applyFont="1" applyBorder="1" applyAlignment="1" applyProtection="1">
      <alignment horizontal="center" vertical="center" wrapText="1"/>
    </xf>
    <xf numFmtId="0" fontId="9" fillId="3" borderId="3" xfId="7" applyFont="1" applyFill="1" applyBorder="1" applyAlignment="1" applyProtection="1">
      <alignment horizontal="left" vertical="center" wrapText="1"/>
    </xf>
    <xf numFmtId="0" fontId="9" fillId="0" borderId="30" xfId="7" applyFont="1" applyBorder="1" applyAlignment="1" applyProtection="1">
      <alignment horizontal="left" vertical="center" wrapText="1"/>
      <protection locked="0"/>
    </xf>
    <xf numFmtId="0" fontId="9" fillId="0" borderId="15" xfId="7" applyFont="1" applyBorder="1" applyAlignment="1" applyProtection="1">
      <alignment horizontal="left" vertical="center" wrapText="1"/>
      <protection locked="0"/>
    </xf>
    <xf numFmtId="0" fontId="9" fillId="0" borderId="31" xfId="7" applyFont="1" applyBorder="1" applyAlignment="1" applyProtection="1">
      <alignment horizontal="left" vertical="center" wrapText="1"/>
      <protection locked="0"/>
    </xf>
    <xf numFmtId="0" fontId="9" fillId="0" borderId="23" xfId="7" applyFont="1" applyBorder="1" applyAlignment="1" applyProtection="1">
      <alignment horizontal="center" vertical="center" wrapText="1"/>
      <protection locked="0"/>
    </xf>
    <xf numFmtId="0" fontId="11" fillId="0" borderId="30" xfId="7" applyFont="1" applyBorder="1" applyAlignment="1" applyProtection="1">
      <alignment horizontal="left" vertical="center" wrapText="1"/>
      <protection locked="0"/>
    </xf>
    <xf numFmtId="0" fontId="11" fillId="0" borderId="15" xfId="7" applyFont="1" applyBorder="1" applyAlignment="1" applyProtection="1">
      <alignment horizontal="left" vertical="center" wrapText="1"/>
      <protection locked="0"/>
    </xf>
    <xf numFmtId="0" fontId="9" fillId="2" borderId="30" xfId="7" applyFont="1" applyFill="1" applyBorder="1" applyAlignment="1" applyProtection="1">
      <alignment horizontal="left" vertical="center" wrapText="1"/>
      <protection locked="0"/>
    </xf>
    <xf numFmtId="0" fontId="9" fillId="2" borderId="15" xfId="7" applyFont="1" applyFill="1" applyBorder="1" applyAlignment="1" applyProtection="1">
      <alignment horizontal="left" vertical="center" wrapText="1"/>
      <protection locked="0"/>
    </xf>
    <xf numFmtId="0" fontId="9" fillId="0" borderId="29" xfId="7" applyFont="1" applyBorder="1" applyAlignment="1" applyProtection="1">
      <alignment horizontal="center" vertical="center" wrapText="1"/>
      <protection locked="0"/>
    </xf>
    <xf numFmtId="0" fontId="9" fillId="0" borderId="26" xfId="7" applyFont="1" applyBorder="1" applyAlignment="1" applyProtection="1">
      <alignment horizontal="center" vertical="center" wrapText="1"/>
      <protection locked="0"/>
    </xf>
    <xf numFmtId="0" fontId="9" fillId="2" borderId="30" xfId="7" applyFont="1" applyFill="1" applyBorder="1" applyAlignment="1" applyProtection="1">
      <alignment vertical="center" wrapText="1"/>
      <protection locked="0"/>
    </xf>
    <xf numFmtId="0" fontId="9" fillId="2" borderId="15" xfId="7" applyFont="1" applyFill="1" applyBorder="1" applyAlignment="1" applyProtection="1">
      <alignment vertical="center" wrapText="1"/>
      <protection locked="0"/>
    </xf>
    <xf numFmtId="0" fontId="9" fillId="3" borderId="23" xfId="7" applyFont="1" applyFill="1" applyBorder="1" applyAlignment="1" applyProtection="1">
      <alignment horizontal="left" vertical="center" wrapText="1"/>
    </xf>
    <xf numFmtId="0" fontId="9" fillId="3" borderId="19" xfId="7" applyFont="1" applyFill="1" applyBorder="1" applyAlignment="1" applyProtection="1">
      <alignment horizontal="left" vertical="center" wrapText="1"/>
    </xf>
    <xf numFmtId="0" fontId="9" fillId="3" borderId="16" xfId="7" applyFont="1" applyFill="1" applyBorder="1" applyAlignment="1" applyProtection="1">
      <alignment horizontal="left" vertical="center" wrapText="1"/>
    </xf>
    <xf numFmtId="0" fontId="9" fillId="0" borderId="30" xfId="7" applyFont="1" applyFill="1" applyBorder="1" applyAlignment="1" applyProtection="1">
      <alignment horizontal="left" vertical="center" wrapText="1"/>
      <protection locked="0"/>
    </xf>
    <xf numFmtId="0" fontId="9" fillId="0" borderId="15" xfId="7" applyFont="1" applyFill="1" applyBorder="1" applyAlignment="1" applyProtection="1">
      <alignment horizontal="left" vertical="center" wrapText="1"/>
      <protection locked="0"/>
    </xf>
    <xf numFmtId="0" fontId="9" fillId="2" borderId="19" xfId="7" applyFont="1" applyFill="1" applyBorder="1" applyAlignment="1" applyProtection="1">
      <alignment horizontal="left" vertical="center" wrapText="1"/>
      <protection locked="0"/>
    </xf>
    <xf numFmtId="0" fontId="9" fillId="0" borderId="30" xfId="7" applyFont="1" applyBorder="1" applyAlignment="1" applyProtection="1">
      <alignment vertical="center" wrapText="1"/>
      <protection locked="0"/>
    </xf>
    <xf numFmtId="0" fontId="9" fillId="0" borderId="15" xfId="7" applyFont="1" applyBorder="1" applyAlignment="1" applyProtection="1">
      <alignment vertical="center" wrapText="1"/>
      <protection locked="0"/>
    </xf>
    <xf numFmtId="0" fontId="9" fillId="0" borderId="29" xfId="7" applyFont="1" applyBorder="1" applyAlignment="1" applyProtection="1">
      <alignment horizontal="center" wrapText="1"/>
      <protection locked="0"/>
    </xf>
    <xf numFmtId="0" fontId="9" fillId="0" borderId="26" xfId="7" applyFont="1" applyBorder="1" applyAlignment="1" applyProtection="1">
      <alignment horizontal="center" wrapText="1"/>
      <protection locked="0"/>
    </xf>
    <xf numFmtId="0" fontId="14" fillId="5" borderId="1" xfId="0" applyFont="1" applyFill="1" applyBorder="1" applyAlignment="1" applyProtection="1">
      <alignment horizontal="left" wrapText="1"/>
    </xf>
    <xf numFmtId="0" fontId="14" fillId="5" borderId="28" xfId="0" applyFont="1" applyFill="1" applyBorder="1" applyAlignment="1" applyProtection="1">
      <alignment horizontal="left" wrapText="1"/>
    </xf>
    <xf numFmtId="0" fontId="17" fillId="6" borderId="1" xfId="0" applyFont="1" applyFill="1" applyBorder="1" applyAlignment="1" applyProtection="1">
      <alignment horizontal="left" vertical="center" wrapText="1"/>
    </xf>
    <xf numFmtId="0" fontId="17" fillId="6" borderId="28" xfId="0" applyFont="1" applyFill="1" applyBorder="1" applyAlignment="1" applyProtection="1">
      <alignment horizontal="left" vertical="center" wrapText="1"/>
    </xf>
    <xf numFmtId="0" fontId="14" fillId="0" borderId="21" xfId="0" applyFont="1" applyFill="1" applyBorder="1" applyAlignment="1" applyProtection="1">
      <alignment horizontal="left" wrapText="1"/>
    </xf>
    <xf numFmtId="0" fontId="11" fillId="0" borderId="3" xfId="4" applyFont="1" applyBorder="1" applyProtection="1">
      <protection locked="0"/>
    </xf>
    <xf numFmtId="0" fontId="21" fillId="7" borderId="21" xfId="0" applyFont="1" applyFill="1" applyBorder="1" applyAlignment="1" applyProtection="1">
      <alignment vertical="top"/>
    </xf>
    <xf numFmtId="0" fontId="21" fillId="7" borderId="0" xfId="0" applyFont="1" applyFill="1" applyBorder="1" applyAlignment="1" applyProtection="1">
      <alignment wrapText="1"/>
    </xf>
    <xf numFmtId="0" fontId="21" fillId="7" borderId="0" xfId="0" applyFont="1" applyFill="1" applyBorder="1" applyAlignment="1" applyProtection="1">
      <alignment vertical="top" wrapText="1"/>
    </xf>
    <xf numFmtId="0" fontId="12" fillId="5" borderId="32" xfId="4" applyFont="1" applyFill="1" applyBorder="1" applyAlignment="1" applyProtection="1">
      <alignment vertical="top" wrapText="1"/>
    </xf>
    <xf numFmtId="0" fontId="11" fillId="5" borderId="19" xfId="4" applyFont="1" applyFill="1" applyBorder="1" applyAlignment="1" applyProtection="1">
      <alignment vertical="top" wrapText="1"/>
      <protection locked="0"/>
    </xf>
    <xf numFmtId="0" fontId="18" fillId="7" borderId="32" xfId="0" applyFont="1" applyFill="1" applyBorder="1" applyAlignment="1" applyProtection="1"/>
    <xf numFmtId="0" fontId="11" fillId="7" borderId="19" xfId="4" applyFont="1" applyFill="1" applyBorder="1" applyAlignment="1" applyProtection="1">
      <alignment vertical="top" wrapText="1"/>
    </xf>
    <xf numFmtId="44" fontId="11" fillId="7" borderId="33" xfId="4" applyNumberFormat="1" applyFont="1" applyFill="1" applyBorder="1" applyProtection="1">
      <protection locked="0"/>
    </xf>
    <xf numFmtId="0" fontId="18" fillId="7" borderId="45" xfId="0" applyFont="1" applyFill="1" applyBorder="1" applyAlignment="1" applyProtection="1">
      <alignment wrapText="1"/>
      <protection locked="0"/>
    </xf>
    <xf numFmtId="0" fontId="18" fillId="7" borderId="25" xfId="0" applyFont="1" applyFill="1" applyBorder="1" applyAlignment="1" applyProtection="1">
      <alignment wrapText="1"/>
      <protection locked="0"/>
    </xf>
    <xf numFmtId="0" fontId="18" fillId="7" borderId="46" xfId="0" applyFont="1" applyFill="1" applyBorder="1" applyAlignment="1" applyProtection="1">
      <alignment wrapText="1"/>
      <protection locked="0"/>
    </xf>
    <xf numFmtId="0" fontId="18" fillId="7" borderId="40" xfId="0" applyFont="1" applyFill="1" applyBorder="1" applyAlignment="1" applyProtection="1">
      <alignment wrapText="1"/>
      <protection locked="0"/>
    </xf>
    <xf numFmtId="0" fontId="18" fillId="7" borderId="0" xfId="0" applyFont="1" applyFill="1" applyBorder="1" applyAlignment="1" applyProtection="1">
      <alignment wrapText="1"/>
      <protection locked="0"/>
    </xf>
    <xf numFmtId="0" fontId="18" fillId="7" borderId="41" xfId="0" applyFont="1" applyFill="1" applyBorder="1" applyAlignment="1" applyProtection="1">
      <alignment wrapText="1"/>
      <protection locked="0"/>
    </xf>
    <xf numFmtId="0" fontId="18" fillId="7" borderId="40" xfId="0" applyFont="1" applyFill="1" applyBorder="1" applyAlignment="1" applyProtection="1">
      <protection locked="0"/>
    </xf>
    <xf numFmtId="0" fontId="18" fillId="7" borderId="0" xfId="0" applyFont="1" applyFill="1" applyBorder="1" applyAlignment="1" applyProtection="1">
      <protection locked="0"/>
    </xf>
    <xf numFmtId="0" fontId="10" fillId="7" borderId="41" xfId="0" applyFont="1" applyFill="1" applyBorder="1" applyAlignment="1" applyProtection="1">
      <protection locked="0"/>
    </xf>
    <xf numFmtId="0" fontId="22" fillId="7" borderId="40" xfId="0" applyFont="1" applyFill="1" applyBorder="1" applyAlignment="1">
      <alignment vertical="center" wrapText="1"/>
    </xf>
    <xf numFmtId="0" fontId="22" fillId="7" borderId="0" xfId="0" applyFont="1" applyFill="1" applyBorder="1" applyAlignment="1">
      <alignment vertical="center" wrapText="1"/>
    </xf>
    <xf numFmtId="0" fontId="22" fillId="7" borderId="41" xfId="0" applyFont="1" applyFill="1" applyBorder="1" applyAlignment="1">
      <alignment vertical="center" wrapText="1"/>
    </xf>
    <xf numFmtId="0" fontId="18" fillId="7" borderId="41" xfId="0" applyFont="1" applyFill="1" applyBorder="1" applyAlignment="1" applyProtection="1">
      <protection locked="0"/>
    </xf>
    <xf numFmtId="0" fontId="18" fillId="7" borderId="42" xfId="0" applyFont="1" applyFill="1" applyBorder="1" applyAlignment="1" applyProtection="1">
      <protection locked="0"/>
    </xf>
    <xf numFmtId="0" fontId="18" fillId="7" borderId="43" xfId="0" applyFont="1" applyFill="1" applyBorder="1" applyAlignment="1" applyProtection="1">
      <protection locked="0"/>
    </xf>
    <xf numFmtId="0" fontId="18" fillId="7" borderId="44" xfId="0" applyFont="1" applyFill="1" applyBorder="1" applyAlignment="1" applyProtection="1">
      <protection locked="0"/>
    </xf>
    <xf numFmtId="0" fontId="11" fillId="0" borderId="0" xfId="0" applyFont="1" applyBorder="1" applyAlignment="1" applyProtection="1">
      <alignment horizontal="left"/>
      <protection locked="0"/>
    </xf>
  </cellXfs>
  <cellStyles count="11">
    <cellStyle name="Currency" xfId="2" builtinId="4"/>
    <cellStyle name="Currency 2" xfId="5"/>
    <cellStyle name="Currency 3" xfId="8"/>
    <cellStyle name="Currency 3 2" xfId="10"/>
    <cellStyle name="Normal" xfId="0" builtinId="0"/>
    <cellStyle name="Normal 2" xfId="1"/>
    <cellStyle name="Normal 3" xfId="7"/>
    <cellStyle name="Normal 3 2" xfId="9"/>
    <cellStyle name="Normal_NLRE TEMPLATE (NEW)" xfId="4"/>
    <cellStyle name="Percent" xfId="3" builtinId="5"/>
    <cellStyle name="Percent 2" xfId="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1"/>
  <sheetViews>
    <sheetView tabSelected="1" zoomScaleNormal="100" zoomScaleSheetLayoutView="100" workbookViewId="0">
      <selection activeCell="A3" sqref="A3"/>
    </sheetView>
  </sheetViews>
  <sheetFormatPr defaultColWidth="9.28515625" defaultRowHeight="12.75" outlineLevelRow="1" x14ac:dyDescent="0.2"/>
  <cols>
    <col min="1" max="1" width="40.140625" style="45" customWidth="1"/>
    <col min="2" max="2" width="10.28515625" style="45" customWidth="1"/>
    <col min="3" max="3" width="12.85546875" style="1" customWidth="1"/>
    <col min="4" max="4" width="15.140625" style="1" customWidth="1"/>
    <col min="5" max="5" width="15.28515625" style="1" customWidth="1"/>
    <col min="6" max="6" width="14.42578125" style="1" customWidth="1"/>
    <col min="7" max="16384" width="9.28515625" style="1"/>
  </cols>
  <sheetData>
    <row r="1" spans="1:8" ht="15.75" customHeight="1" x14ac:dyDescent="0.2">
      <c r="A1" s="183" t="s">
        <v>47</v>
      </c>
      <c r="B1" s="183"/>
      <c r="C1" s="183"/>
      <c r="D1" s="233" t="s">
        <v>123</v>
      </c>
      <c r="E1" s="233"/>
      <c r="F1" s="233"/>
      <c r="G1" s="21"/>
      <c r="H1" s="21"/>
    </row>
    <row r="2" spans="1:8" ht="28.5" customHeight="1" x14ac:dyDescent="0.2">
      <c r="A2" s="183"/>
      <c r="B2" s="183"/>
      <c r="C2" s="183"/>
      <c r="D2" s="234" t="s">
        <v>129</v>
      </c>
      <c r="E2" s="234"/>
      <c r="F2" s="234"/>
      <c r="G2" s="21"/>
      <c r="H2" s="21"/>
    </row>
    <row r="3" spans="1:8" ht="25.5" x14ac:dyDescent="0.2">
      <c r="A3" s="4" t="s">
        <v>2</v>
      </c>
      <c r="B3" s="4" t="s">
        <v>125</v>
      </c>
      <c r="C3" s="30" t="s">
        <v>126</v>
      </c>
      <c r="D3" s="30" t="s">
        <v>127</v>
      </c>
      <c r="E3" s="5" t="s">
        <v>0</v>
      </c>
      <c r="F3" s="5" t="s">
        <v>1</v>
      </c>
    </row>
    <row r="4" spans="1:8" x14ac:dyDescent="0.2">
      <c r="A4" s="49"/>
      <c r="B4" s="50"/>
      <c r="C4" s="49"/>
      <c r="D4" s="50"/>
      <c r="E4" s="31"/>
      <c r="F4" s="32"/>
    </row>
    <row r="5" spans="1:8" ht="13.5" thickBot="1" x14ac:dyDescent="0.25">
      <c r="A5" s="6"/>
      <c r="B5" s="6"/>
      <c r="C5" s="2"/>
      <c r="D5" s="3"/>
    </row>
    <row r="6" spans="1:8" ht="13.5" thickBot="1" x14ac:dyDescent="0.25">
      <c r="A6" s="179" t="s">
        <v>3</v>
      </c>
      <c r="B6" s="180"/>
      <c r="C6" s="181"/>
      <c r="D6" s="182"/>
      <c r="E6" s="21"/>
      <c r="F6" s="21"/>
      <c r="G6" s="21"/>
    </row>
    <row r="7" spans="1:8" ht="13.5" thickBot="1" x14ac:dyDescent="0.25">
      <c r="A7" s="24"/>
      <c r="B7" s="25" t="s">
        <v>114</v>
      </c>
      <c r="C7" s="25" t="s">
        <v>4</v>
      </c>
      <c r="D7" s="26" t="s">
        <v>11</v>
      </c>
    </row>
    <row r="8" spans="1:8" x14ac:dyDescent="0.2">
      <c r="A8" s="51" t="s">
        <v>108</v>
      </c>
      <c r="B8" s="52"/>
      <c r="C8" s="35" t="s">
        <v>135</v>
      </c>
      <c r="D8" s="7">
        <v>0</v>
      </c>
      <c r="E8" s="8"/>
      <c r="F8" s="28"/>
    </row>
    <row r="9" spans="1:8" x14ac:dyDescent="0.2">
      <c r="A9" s="53" t="s">
        <v>109</v>
      </c>
      <c r="B9" s="54"/>
      <c r="C9" s="231" t="s">
        <v>135</v>
      </c>
      <c r="D9" s="9">
        <v>0</v>
      </c>
    </row>
    <row r="10" spans="1:8" hidden="1" outlineLevel="1" x14ac:dyDescent="0.2">
      <c r="A10" s="53" t="s">
        <v>134</v>
      </c>
      <c r="B10" s="54"/>
      <c r="C10" s="36" t="s">
        <v>135</v>
      </c>
      <c r="D10" s="9">
        <v>0</v>
      </c>
    </row>
    <row r="11" spans="1:8" hidden="1" outlineLevel="1" x14ac:dyDescent="0.2">
      <c r="A11" s="53" t="s">
        <v>134</v>
      </c>
      <c r="B11" s="54"/>
      <c r="C11" s="36" t="s">
        <v>135</v>
      </c>
      <c r="D11" s="9">
        <v>0</v>
      </c>
    </row>
    <row r="12" spans="1:8" hidden="1" outlineLevel="1" x14ac:dyDescent="0.2">
      <c r="A12" s="53" t="s">
        <v>134</v>
      </c>
      <c r="B12" s="54"/>
      <c r="C12" s="36" t="s">
        <v>135</v>
      </c>
      <c r="D12" s="9">
        <v>0</v>
      </c>
    </row>
    <row r="13" spans="1:8" hidden="1" outlineLevel="1" x14ac:dyDescent="0.2">
      <c r="A13" s="53" t="s">
        <v>134</v>
      </c>
      <c r="B13" s="54"/>
      <c r="C13" s="36" t="s">
        <v>135</v>
      </c>
      <c r="D13" s="9">
        <v>0</v>
      </c>
      <c r="E13" s="37"/>
    </row>
    <row r="14" spans="1:8" ht="12.75" customHeight="1" collapsed="1" x14ac:dyDescent="0.2">
      <c r="A14" s="237" t="s">
        <v>173</v>
      </c>
      <c r="B14" s="238"/>
      <c r="C14" s="238"/>
      <c r="D14" s="239"/>
    </row>
    <row r="15" spans="1:8" x14ac:dyDescent="0.2">
      <c r="A15" s="235" t="s">
        <v>81</v>
      </c>
      <c r="B15" s="236"/>
      <c r="C15" s="236"/>
      <c r="D15" s="22"/>
    </row>
    <row r="16" spans="1:8" ht="12" customHeight="1" x14ac:dyDescent="0.2">
      <c r="A16" s="10" t="s">
        <v>110</v>
      </c>
      <c r="B16" s="55"/>
      <c r="C16" s="64" t="s">
        <v>5</v>
      </c>
      <c r="D16" s="9">
        <v>0</v>
      </c>
    </row>
    <row r="17" spans="1:7" ht="11.45" customHeight="1" x14ac:dyDescent="0.2">
      <c r="A17" s="11" t="s">
        <v>111</v>
      </c>
      <c r="B17" s="56">
        <v>0.54</v>
      </c>
      <c r="C17" s="12" t="s">
        <v>6</v>
      </c>
      <c r="D17" s="13"/>
    </row>
    <row r="18" spans="1:7" ht="11.45" customHeight="1" x14ac:dyDescent="0.2">
      <c r="A18" s="23" t="s">
        <v>102</v>
      </c>
      <c r="B18" s="57"/>
      <c r="C18" s="12"/>
      <c r="D18" s="14">
        <f>IF(B16&gt;0,(B16*B17),(D16))</f>
        <v>0</v>
      </c>
      <c r="E18" s="8"/>
    </row>
    <row r="19" spans="1:7" ht="12" customHeight="1" x14ac:dyDescent="0.2">
      <c r="A19" s="10" t="s">
        <v>112</v>
      </c>
      <c r="B19" s="58">
        <v>0</v>
      </c>
      <c r="C19" s="15" t="s">
        <v>18</v>
      </c>
      <c r="D19" s="65"/>
    </row>
    <row r="20" spans="1:7" ht="12" customHeight="1" thickBot="1" x14ac:dyDescent="0.25">
      <c r="A20" s="38" t="s">
        <v>113</v>
      </c>
      <c r="B20" s="59">
        <v>0</v>
      </c>
      <c r="C20" s="39" t="s">
        <v>19</v>
      </c>
      <c r="D20" s="66"/>
    </row>
    <row r="21" spans="1:7" ht="12.75" customHeight="1" thickBot="1" x14ac:dyDescent="0.25">
      <c r="A21" s="27"/>
      <c r="B21" s="60"/>
      <c r="C21" s="61"/>
      <c r="D21" s="62"/>
    </row>
    <row r="22" spans="1:7" x14ac:dyDescent="0.2">
      <c r="A22" s="40" t="s">
        <v>96</v>
      </c>
      <c r="B22" s="63"/>
    </row>
    <row r="23" spans="1:7" x14ac:dyDescent="0.2">
      <c r="A23" s="67" t="s">
        <v>138</v>
      </c>
      <c r="B23" s="41">
        <v>0</v>
      </c>
    </row>
    <row r="24" spans="1:7" ht="12.75" customHeight="1" x14ac:dyDescent="0.2">
      <c r="A24" s="68" t="s">
        <v>137</v>
      </c>
      <c r="B24" s="42">
        <v>1</v>
      </c>
    </row>
    <row r="25" spans="1:7" x14ac:dyDescent="0.2">
      <c r="A25" s="67" t="s">
        <v>8</v>
      </c>
      <c r="B25" s="42"/>
    </row>
    <row r="26" spans="1:7" ht="13.5" thickBot="1" x14ac:dyDescent="0.25">
      <c r="A26" s="69" t="s">
        <v>133</v>
      </c>
      <c r="B26" s="43"/>
    </row>
    <row r="27" spans="1:7" ht="13.5" thickBot="1" x14ac:dyDescent="0.25">
      <c r="C27" s="45"/>
      <c r="D27" s="44"/>
      <c r="E27" s="45"/>
      <c r="F27" s="45"/>
    </row>
    <row r="28" spans="1:7" x14ac:dyDescent="0.2">
      <c r="A28" s="40" t="s">
        <v>158</v>
      </c>
      <c r="B28" s="46"/>
      <c r="C28" s="47"/>
      <c r="D28" s="47"/>
      <c r="E28" s="47"/>
      <c r="F28" s="47"/>
      <c r="G28" s="48"/>
    </row>
    <row r="29" spans="1:7" x14ac:dyDescent="0.2">
      <c r="A29" s="240" t="s">
        <v>174</v>
      </c>
      <c r="B29" s="241"/>
      <c r="C29" s="241"/>
      <c r="D29" s="241"/>
      <c r="E29" s="241"/>
      <c r="F29" s="241"/>
      <c r="G29" s="242"/>
    </row>
    <row r="30" spans="1:7" x14ac:dyDescent="0.2">
      <c r="A30" s="243"/>
      <c r="B30" s="244"/>
      <c r="C30" s="244"/>
      <c r="D30" s="244"/>
      <c r="E30" s="244"/>
      <c r="F30" s="244"/>
      <c r="G30" s="245"/>
    </row>
    <row r="31" spans="1:7" x14ac:dyDescent="0.2">
      <c r="A31" s="246"/>
      <c r="B31" s="247"/>
      <c r="C31" s="247"/>
      <c r="D31" s="247"/>
      <c r="E31" s="247"/>
      <c r="F31" s="247"/>
      <c r="G31" s="248"/>
    </row>
    <row r="32" spans="1:7" ht="12.75" customHeight="1" x14ac:dyDescent="0.2">
      <c r="A32" s="249" t="s">
        <v>167</v>
      </c>
      <c r="B32" s="250"/>
      <c r="C32" s="250"/>
      <c r="D32" s="250"/>
      <c r="E32" s="250"/>
      <c r="F32" s="250"/>
      <c r="G32" s="251"/>
    </row>
    <row r="33" spans="1:9" x14ac:dyDescent="0.2">
      <c r="A33" s="249"/>
      <c r="B33" s="250"/>
      <c r="C33" s="250"/>
      <c r="D33" s="250"/>
      <c r="E33" s="250"/>
      <c r="F33" s="250"/>
      <c r="G33" s="251"/>
    </row>
    <row r="34" spans="1:9" x14ac:dyDescent="0.2">
      <c r="A34" s="249"/>
      <c r="B34" s="250"/>
      <c r="C34" s="250"/>
      <c r="D34" s="250"/>
      <c r="E34" s="250"/>
      <c r="F34" s="250"/>
      <c r="G34" s="251"/>
    </row>
    <row r="35" spans="1:9" x14ac:dyDescent="0.2">
      <c r="A35" s="249"/>
      <c r="B35" s="250"/>
      <c r="C35" s="250"/>
      <c r="D35" s="250"/>
      <c r="E35" s="250"/>
      <c r="F35" s="250"/>
      <c r="G35" s="251"/>
    </row>
    <row r="36" spans="1:9" x14ac:dyDescent="0.2">
      <c r="A36" s="246"/>
      <c r="B36" s="247"/>
      <c r="C36" s="247"/>
      <c r="D36" s="247"/>
      <c r="E36" s="247"/>
      <c r="F36" s="247"/>
      <c r="G36" s="252"/>
    </row>
    <row r="37" spans="1:9" ht="12.75" customHeight="1" x14ac:dyDescent="0.2">
      <c r="A37" s="246" t="s">
        <v>168</v>
      </c>
      <c r="B37" s="247"/>
      <c r="C37" s="247"/>
      <c r="D37" s="247"/>
      <c r="E37" s="247"/>
      <c r="F37" s="247"/>
      <c r="G37" s="252"/>
    </row>
    <row r="38" spans="1:9" x14ac:dyDescent="0.2">
      <c r="A38" s="246"/>
      <c r="B38" s="247"/>
      <c r="C38" s="247"/>
      <c r="D38" s="247"/>
      <c r="E38" s="247"/>
      <c r="F38" s="247"/>
      <c r="G38" s="252"/>
    </row>
    <row r="39" spans="1:9" ht="13.5" thickBot="1" x14ac:dyDescent="0.25">
      <c r="A39" s="253" t="s">
        <v>169</v>
      </c>
      <c r="B39" s="254"/>
      <c r="C39" s="254"/>
      <c r="D39" s="254"/>
      <c r="E39" s="254"/>
      <c r="F39" s="254"/>
      <c r="G39" s="255"/>
    </row>
    <row r="41" spans="1:9" x14ac:dyDescent="0.2">
      <c r="A41" s="256" t="s">
        <v>171</v>
      </c>
      <c r="B41" s="256"/>
      <c r="C41" s="256"/>
      <c r="D41" s="256"/>
      <c r="E41" s="256"/>
      <c r="F41" s="256"/>
      <c r="G41" s="256"/>
      <c r="H41" s="256"/>
      <c r="I41" s="256"/>
    </row>
  </sheetData>
  <sheetProtection sheet="1" objects="1" scenarios="1"/>
  <mergeCells count="7">
    <mergeCell ref="A41:I41"/>
    <mergeCell ref="A6:D6"/>
    <mergeCell ref="D1:F1"/>
    <mergeCell ref="A1:C2"/>
    <mergeCell ref="D2:F2"/>
    <mergeCell ref="A29:G30"/>
    <mergeCell ref="A32:G35"/>
  </mergeCells>
  <dataValidations xWindow="427" yWindow="601" count="2">
    <dataValidation allowBlank="1" showInputMessage="1" showErrorMessage="1" prompt="Update based on federal rate annually." sqref="B17"/>
    <dataValidation allowBlank="1" showInputMessage="1" showErrorMessage="1" prompt="A rate between 2.2% to 4.5% is recommended." sqref="B23"/>
  </dataValidations>
  <pageMargins left="0.2" right="0.2" top="0.5" bottom="0.75" header="0.3" footer="0.3"/>
  <pageSetup scale="85" orientation="landscape" r:id="rId1"/>
  <headerFooter>
    <oddFooter>&amp;L&amp;9&amp;F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36"/>
  <sheetViews>
    <sheetView zoomScale="90" zoomScaleNormal="90" zoomScaleSheetLayoutView="100" workbookViewId="0">
      <pane ySplit="2" topLeftCell="A3" activePane="bottomLeft" state="frozen"/>
      <selection pane="bottomLeft" activeCell="D2" sqref="D2"/>
    </sheetView>
  </sheetViews>
  <sheetFormatPr defaultRowHeight="15" outlineLevelCol="1" x14ac:dyDescent="0.25"/>
  <cols>
    <col min="1" max="1" width="4.7109375" style="71" customWidth="1"/>
    <col min="2" max="2" width="25" style="115" customWidth="1"/>
    <col min="3" max="3" width="41.28515625" style="115" customWidth="1"/>
    <col min="4" max="5" width="11.28515625" style="115" customWidth="1"/>
    <col min="6" max="9" width="11.28515625" style="115" hidden="1" customWidth="1" outlineLevel="1"/>
    <col min="10" max="10" width="9.5703125" style="115" customWidth="1" collapsed="1"/>
    <col min="11" max="11" width="12.85546875" style="115" customWidth="1"/>
    <col min="12" max="12" width="10.5703125" style="116" customWidth="1"/>
    <col min="13" max="13" width="10.7109375" style="116" customWidth="1"/>
    <col min="14" max="14" width="11.140625" style="115" customWidth="1"/>
    <col min="15" max="16" width="13.5703125" style="116" customWidth="1"/>
    <col min="17" max="17" width="30.140625" style="71" customWidth="1"/>
    <col min="18" max="18" width="13.28515625" style="71" customWidth="1"/>
    <col min="19" max="16384" width="9.140625" style="71"/>
  </cols>
  <sheetData>
    <row r="1" spans="1:19" ht="15.75" customHeight="1" x14ac:dyDescent="0.25">
      <c r="A1" s="117" t="s">
        <v>160</v>
      </c>
      <c r="B1" s="118"/>
      <c r="C1" s="119"/>
      <c r="D1" s="232" t="s">
        <v>128</v>
      </c>
      <c r="E1" s="120"/>
      <c r="F1" s="120"/>
      <c r="G1" s="120"/>
      <c r="H1" s="120"/>
      <c r="I1" s="120"/>
      <c r="J1" s="120"/>
      <c r="K1" s="120"/>
      <c r="L1" s="120"/>
      <c r="M1" s="120"/>
      <c r="N1" s="120"/>
      <c r="O1" s="120"/>
      <c r="P1" s="120"/>
      <c r="Q1" s="121"/>
      <c r="R1" s="120"/>
    </row>
    <row r="2" spans="1:19" s="72" customFormat="1" ht="63.75" x14ac:dyDescent="0.25">
      <c r="A2" s="202" t="s">
        <v>10</v>
      </c>
      <c r="B2" s="202"/>
      <c r="C2" s="122" t="s">
        <v>9</v>
      </c>
      <c r="D2" s="122" t="s">
        <v>66</v>
      </c>
      <c r="E2" s="122" t="s">
        <v>67</v>
      </c>
      <c r="F2" s="122" t="str">
        <f>CONCATENATE('1-Assumptions'!$A$10, " (hours)")</f>
        <v>Enter staff type and hourly rate (inc benefits) (hours)</v>
      </c>
      <c r="G2" s="122" t="str">
        <f>CONCATENATE('1-Assumptions'!$A$11, " (hours)")</f>
        <v>Enter staff type and hourly rate (inc benefits) (hours)</v>
      </c>
      <c r="H2" s="122" t="str">
        <f>CONCATENATE('1-Assumptions'!$A$12, " (hours)")</f>
        <v>Enter staff type and hourly rate (inc benefits) (hours)</v>
      </c>
      <c r="I2" s="122" t="str">
        <f>CONCATENATE('1-Assumptions'!$A$13, " (hours)")</f>
        <v>Enter staff type and hourly rate (inc benefits) (hours)</v>
      </c>
      <c r="J2" s="122" t="s">
        <v>114</v>
      </c>
      <c r="K2" s="122" t="s">
        <v>69</v>
      </c>
      <c r="L2" s="123" t="s">
        <v>24</v>
      </c>
      <c r="M2" s="123" t="s">
        <v>23</v>
      </c>
      <c r="N2" s="122" t="s">
        <v>97</v>
      </c>
      <c r="O2" s="123" t="s">
        <v>25</v>
      </c>
      <c r="P2" s="123" t="s">
        <v>49</v>
      </c>
      <c r="Q2" s="123" t="s">
        <v>130</v>
      </c>
      <c r="R2" s="123" t="s">
        <v>46</v>
      </c>
    </row>
    <row r="3" spans="1:19" s="74" customFormat="1" x14ac:dyDescent="0.25">
      <c r="A3" s="203" t="s">
        <v>165</v>
      </c>
      <c r="B3" s="203"/>
      <c r="C3" s="203"/>
      <c r="D3" s="203"/>
      <c r="E3" s="203"/>
      <c r="F3" s="203"/>
      <c r="G3" s="203"/>
      <c r="H3" s="203"/>
      <c r="I3" s="203"/>
      <c r="J3" s="203"/>
      <c r="K3" s="203"/>
      <c r="L3" s="203"/>
      <c r="M3" s="203"/>
      <c r="N3" s="203"/>
      <c r="O3" s="203"/>
      <c r="P3" s="124">
        <f>SUM(O3:O15)</f>
        <v>0</v>
      </c>
      <c r="Q3" s="73"/>
      <c r="R3" s="73"/>
    </row>
    <row r="4" spans="1:19" s="74" customFormat="1" x14ac:dyDescent="0.25">
      <c r="A4" s="75"/>
      <c r="B4" s="76" t="s">
        <v>68</v>
      </c>
      <c r="C4" s="77" t="s">
        <v>22</v>
      </c>
      <c r="D4" s="78"/>
      <c r="E4" s="78"/>
      <c r="F4" s="78"/>
      <c r="G4" s="78"/>
      <c r="H4" s="78"/>
      <c r="I4" s="78"/>
      <c r="J4" s="79"/>
      <c r="K4" s="80" t="s">
        <v>7</v>
      </c>
      <c r="L4" s="126"/>
      <c r="M4" s="126">
        <f>($D4*'1-Assumptions'!$D$8)+($E4*'1-Assumptions'!$D$9)+($F4*'1-Assumptions'!$D$10)+($G4*'1-Assumptions'!$D$11)+($H4*'1-Assumptions'!$D$12)+($I4*'1-Assumptions'!$D$13)</f>
        <v>0</v>
      </c>
      <c r="N4" s="80">
        <v>1</v>
      </c>
      <c r="O4" s="126">
        <f>M4/N4</f>
        <v>0</v>
      </c>
      <c r="P4" s="126"/>
      <c r="Q4" s="73"/>
      <c r="R4" s="73"/>
    </row>
    <row r="5" spans="1:19" s="86" customFormat="1" ht="15" customHeight="1" x14ac:dyDescent="0.25">
      <c r="A5" s="82"/>
      <c r="B5" s="193" t="s">
        <v>166</v>
      </c>
      <c r="C5" s="83" t="s">
        <v>142</v>
      </c>
      <c r="D5" s="84"/>
      <c r="E5" s="84"/>
      <c r="F5" s="84"/>
      <c r="G5" s="84"/>
      <c r="H5" s="84"/>
      <c r="I5" s="85"/>
      <c r="J5" s="78"/>
      <c r="K5" s="80" t="s">
        <v>144</v>
      </c>
      <c r="L5" s="190">
        <f>(J5*'1-Assumptions'!$D$18)+(J6*'1-Assumptions'!$B$19)+(J7*'1-Assumptions'!$B$20)</f>
        <v>0</v>
      </c>
      <c r="M5" s="190">
        <f>L5</f>
        <v>0</v>
      </c>
      <c r="N5" s="184">
        <v>1</v>
      </c>
      <c r="O5" s="187">
        <f>M5/N5</f>
        <v>0</v>
      </c>
      <c r="P5" s="190"/>
      <c r="Q5" s="73"/>
      <c r="R5" s="73"/>
    </row>
    <row r="6" spans="1:19" s="86" customFormat="1" x14ac:dyDescent="0.25">
      <c r="A6" s="87"/>
      <c r="B6" s="194"/>
      <c r="C6" s="83" t="s">
        <v>143</v>
      </c>
      <c r="D6" s="84"/>
      <c r="E6" s="84"/>
      <c r="F6" s="84"/>
      <c r="G6" s="84"/>
      <c r="H6" s="84"/>
      <c r="I6" s="85"/>
      <c r="J6" s="78"/>
      <c r="K6" s="80" t="s">
        <v>145</v>
      </c>
      <c r="L6" s="191"/>
      <c r="M6" s="191"/>
      <c r="N6" s="185"/>
      <c r="O6" s="188"/>
      <c r="P6" s="191"/>
      <c r="Q6" s="73"/>
      <c r="R6" s="73"/>
    </row>
    <row r="7" spans="1:19" s="86" customFormat="1" x14ac:dyDescent="0.25">
      <c r="A7" s="88"/>
      <c r="B7" s="195"/>
      <c r="C7" s="89" t="s">
        <v>154</v>
      </c>
      <c r="D7" s="84"/>
      <c r="E7" s="84"/>
      <c r="F7" s="84"/>
      <c r="G7" s="84"/>
      <c r="H7" s="84"/>
      <c r="I7" s="85"/>
      <c r="J7" s="78"/>
      <c r="K7" s="80" t="s">
        <v>136</v>
      </c>
      <c r="L7" s="192"/>
      <c r="M7" s="192"/>
      <c r="N7" s="186"/>
      <c r="O7" s="189"/>
      <c r="P7" s="192"/>
      <c r="Q7" s="73"/>
      <c r="R7" s="73"/>
    </row>
    <row r="8" spans="1:19" s="86" customFormat="1" ht="15" customHeight="1" x14ac:dyDescent="0.25">
      <c r="A8" s="82"/>
      <c r="B8" s="193" t="s">
        <v>155</v>
      </c>
      <c r="C8" s="83" t="s">
        <v>146</v>
      </c>
      <c r="D8" s="84"/>
      <c r="E8" s="84"/>
      <c r="F8" s="84"/>
      <c r="G8" s="84"/>
      <c r="H8" s="84"/>
      <c r="I8" s="85"/>
      <c r="J8" s="78"/>
      <c r="K8" s="80" t="s">
        <v>144</v>
      </c>
      <c r="L8" s="190">
        <f>(J8*'1-Assumptions'!$D$18)+(J9*'1-Assumptions'!$B$19)+(J10*'1-Assumptions'!$B$20)</f>
        <v>0</v>
      </c>
      <c r="M8" s="190">
        <f>L8</f>
        <v>0</v>
      </c>
      <c r="N8" s="196">
        <v>3</v>
      </c>
      <c r="O8" s="187">
        <f>M8/N8</f>
        <v>0</v>
      </c>
      <c r="P8" s="190"/>
      <c r="Q8" s="73"/>
      <c r="R8" s="73"/>
    </row>
    <row r="9" spans="1:19" s="86" customFormat="1" x14ac:dyDescent="0.25">
      <c r="A9" s="87"/>
      <c r="B9" s="194"/>
      <c r="C9" s="83" t="s">
        <v>147</v>
      </c>
      <c r="D9" s="84"/>
      <c r="E9" s="84"/>
      <c r="F9" s="84"/>
      <c r="G9" s="84"/>
      <c r="H9" s="84"/>
      <c r="I9" s="85"/>
      <c r="J9" s="78"/>
      <c r="K9" s="80" t="s">
        <v>145</v>
      </c>
      <c r="L9" s="191"/>
      <c r="M9" s="191"/>
      <c r="N9" s="197"/>
      <c r="O9" s="188"/>
      <c r="P9" s="191"/>
      <c r="Q9" s="73"/>
      <c r="R9" s="73"/>
    </row>
    <row r="10" spans="1:19" s="86" customFormat="1" x14ac:dyDescent="0.25">
      <c r="A10" s="88"/>
      <c r="B10" s="195"/>
      <c r="C10" s="89" t="s">
        <v>159</v>
      </c>
      <c r="D10" s="84"/>
      <c r="E10" s="84"/>
      <c r="F10" s="84"/>
      <c r="G10" s="84"/>
      <c r="H10" s="84"/>
      <c r="I10" s="85"/>
      <c r="J10" s="78"/>
      <c r="K10" s="80" t="s">
        <v>136</v>
      </c>
      <c r="L10" s="192"/>
      <c r="M10" s="192"/>
      <c r="N10" s="198"/>
      <c r="O10" s="189"/>
      <c r="P10" s="192"/>
      <c r="Q10" s="73"/>
      <c r="R10" s="73"/>
    </row>
    <row r="11" spans="1:19" s="74" customFormat="1" ht="25.5" x14ac:dyDescent="0.25">
      <c r="A11" s="90"/>
      <c r="B11" s="91" t="s">
        <v>103</v>
      </c>
      <c r="C11" s="92" t="s">
        <v>104</v>
      </c>
      <c r="D11" s="78"/>
      <c r="E11" s="78"/>
      <c r="F11" s="78"/>
      <c r="G11" s="78"/>
      <c r="H11" s="78"/>
      <c r="I11" s="78"/>
      <c r="J11" s="79"/>
      <c r="K11" s="80" t="s">
        <v>7</v>
      </c>
      <c r="L11" s="126"/>
      <c r="M11" s="126">
        <f>($D11*'1-Assumptions'!$D$8)+($E11*'1-Assumptions'!$D$9)+($F11*'1-Assumptions'!$D$10)+($G11*'1-Assumptions'!$D$11)+($H11*'1-Assumptions'!$D$12)+($I11*'1-Assumptions'!$D$13)</f>
        <v>0</v>
      </c>
      <c r="N11" s="80">
        <v>1</v>
      </c>
      <c r="O11" s="126">
        <f>M11/N11</f>
        <v>0</v>
      </c>
      <c r="P11" s="126"/>
      <c r="Q11" s="73"/>
      <c r="R11" s="73"/>
    </row>
    <row r="12" spans="1:19" s="74" customFormat="1" ht="25.5" x14ac:dyDescent="0.25">
      <c r="A12" s="90"/>
      <c r="B12" s="204" t="s">
        <v>94</v>
      </c>
      <c r="C12" s="77" t="s">
        <v>70</v>
      </c>
      <c r="D12" s="78"/>
      <c r="E12" s="78"/>
      <c r="F12" s="78"/>
      <c r="G12" s="78"/>
      <c r="H12" s="78"/>
      <c r="I12" s="78"/>
      <c r="J12" s="79"/>
      <c r="K12" s="80" t="s">
        <v>7</v>
      </c>
      <c r="L12" s="126"/>
      <c r="M12" s="126">
        <f>($D12*'1-Assumptions'!$D$8)+($E12*'1-Assumptions'!$D$9)+($F12*'1-Assumptions'!$D$10)+($G12*'1-Assumptions'!$D$11)+($H12*'1-Assumptions'!$D$12)+($I12*'1-Assumptions'!$D$13)</f>
        <v>0</v>
      </c>
      <c r="N12" s="80">
        <v>1</v>
      </c>
      <c r="O12" s="126">
        <f>M12/N12</f>
        <v>0</v>
      </c>
      <c r="P12" s="126"/>
      <c r="Q12" s="73"/>
      <c r="R12" s="73"/>
    </row>
    <row r="13" spans="1:19" s="74" customFormat="1" x14ac:dyDescent="0.25">
      <c r="A13" s="93"/>
      <c r="B13" s="205"/>
      <c r="C13" s="94" t="s">
        <v>117</v>
      </c>
      <c r="D13" s="95"/>
      <c r="E13" s="96"/>
      <c r="F13" s="96"/>
      <c r="G13" s="96"/>
      <c r="H13" s="96"/>
      <c r="I13" s="96"/>
      <c r="J13" s="78"/>
      <c r="K13" s="80" t="s">
        <v>17</v>
      </c>
      <c r="L13" s="97"/>
      <c r="M13" s="126">
        <f t="shared" ref="M13" si="0">J13*L13</f>
        <v>0</v>
      </c>
      <c r="N13" s="80">
        <v>1</v>
      </c>
      <c r="O13" s="126">
        <f>M13/N13</f>
        <v>0</v>
      </c>
      <c r="P13" s="126"/>
      <c r="Q13" s="73"/>
      <c r="R13" s="73"/>
    </row>
    <row r="14" spans="1:19" s="74" customFormat="1" ht="25.5" x14ac:dyDescent="0.25">
      <c r="A14" s="90"/>
      <c r="B14" s="98" t="s">
        <v>12</v>
      </c>
      <c r="C14" s="99" t="s">
        <v>116</v>
      </c>
      <c r="D14" s="100"/>
      <c r="E14" s="76"/>
      <c r="F14" s="76"/>
      <c r="G14" s="76"/>
      <c r="H14" s="76"/>
      <c r="I14" s="76"/>
      <c r="J14" s="78"/>
      <c r="K14" s="80" t="s">
        <v>17</v>
      </c>
      <c r="L14" s="97"/>
      <c r="M14" s="126">
        <f t="shared" ref="M14" si="1">J14*L14</f>
        <v>0</v>
      </c>
      <c r="N14" s="78">
        <v>1</v>
      </c>
      <c r="O14" s="126">
        <f t="shared" ref="O14" si="2">M14/N14</f>
        <v>0</v>
      </c>
      <c r="P14" s="126"/>
      <c r="Q14" s="73"/>
      <c r="R14" s="73"/>
    </row>
    <row r="15" spans="1:19" s="74" customFormat="1" x14ac:dyDescent="0.25">
      <c r="A15" s="203" t="s">
        <v>13</v>
      </c>
      <c r="B15" s="203"/>
      <c r="C15" s="203"/>
      <c r="D15" s="203"/>
      <c r="E15" s="203"/>
      <c r="F15" s="203"/>
      <c r="G15" s="203"/>
      <c r="H15" s="203"/>
      <c r="I15" s="203"/>
      <c r="J15" s="203"/>
      <c r="K15" s="203"/>
      <c r="L15" s="203"/>
      <c r="M15" s="203"/>
      <c r="N15" s="203"/>
      <c r="O15" s="203"/>
      <c r="P15" s="124">
        <f>SUM(O15:O19)</f>
        <v>0</v>
      </c>
      <c r="Q15" s="73"/>
      <c r="R15" s="73"/>
    </row>
    <row r="16" spans="1:19" s="74" customFormat="1" ht="25.5" x14ac:dyDescent="0.25">
      <c r="A16" s="75"/>
      <c r="B16" s="76" t="s">
        <v>22</v>
      </c>
      <c r="C16" s="76" t="s">
        <v>172</v>
      </c>
      <c r="D16" s="78"/>
      <c r="E16" s="78"/>
      <c r="F16" s="78"/>
      <c r="G16" s="78"/>
      <c r="H16" s="78"/>
      <c r="I16" s="78"/>
      <c r="J16" s="79"/>
      <c r="K16" s="80" t="s">
        <v>7</v>
      </c>
      <c r="L16" s="126"/>
      <c r="M16" s="126">
        <f>($D16*'1-Assumptions'!$D$8)+($E16*'1-Assumptions'!$D$9)+($F16*'1-Assumptions'!$D$10)+($G16*'1-Assumptions'!$D$11)+($H16*'1-Assumptions'!$D$12)+($I16*'1-Assumptions'!$D$13)</f>
        <v>0</v>
      </c>
      <c r="N16" s="80">
        <v>1</v>
      </c>
      <c r="O16" s="126">
        <f>M16/N16</f>
        <v>0</v>
      </c>
      <c r="P16" s="126"/>
      <c r="Q16" s="73"/>
      <c r="R16" s="73"/>
      <c r="S16" s="101"/>
    </row>
    <row r="17" spans="1:23" s="74" customFormat="1" x14ac:dyDescent="0.25">
      <c r="A17" s="82"/>
      <c r="B17" s="204" t="s">
        <v>118</v>
      </c>
      <c r="C17" s="77" t="s">
        <v>22</v>
      </c>
      <c r="D17" s="78"/>
      <c r="E17" s="78"/>
      <c r="F17" s="78"/>
      <c r="G17" s="78"/>
      <c r="H17" s="78"/>
      <c r="I17" s="78"/>
      <c r="J17" s="79"/>
      <c r="K17" s="80" t="s">
        <v>7</v>
      </c>
      <c r="L17" s="126"/>
      <c r="M17" s="126">
        <f>($D17*'1-Assumptions'!$D$8)+($E17*'1-Assumptions'!$D$9)+($F17*'1-Assumptions'!$D$10)+($G17*'1-Assumptions'!$D$11)+($H17*'1-Assumptions'!$D$12)+($I17*'1-Assumptions'!$D$13)</f>
        <v>0</v>
      </c>
      <c r="N17" s="80">
        <v>1</v>
      </c>
      <c r="O17" s="126">
        <f>M17/N17</f>
        <v>0</v>
      </c>
      <c r="P17" s="126"/>
      <c r="Q17" s="73"/>
      <c r="R17" s="73"/>
      <c r="S17" s="101"/>
    </row>
    <row r="18" spans="1:23" s="74" customFormat="1" ht="25.5" x14ac:dyDescent="0.25">
      <c r="A18" s="20"/>
      <c r="B18" s="205"/>
      <c r="C18" s="102" t="s">
        <v>115</v>
      </c>
      <c r="D18" s="95"/>
      <c r="E18" s="96"/>
      <c r="F18" s="96"/>
      <c r="G18" s="96"/>
      <c r="H18" s="96"/>
      <c r="I18" s="96"/>
      <c r="J18" s="78"/>
      <c r="K18" s="80" t="s">
        <v>17</v>
      </c>
      <c r="L18" s="97"/>
      <c r="M18" s="126">
        <f t="shared" ref="M18" si="3">J18*L18</f>
        <v>0</v>
      </c>
      <c r="N18" s="80">
        <v>1</v>
      </c>
      <c r="O18" s="126">
        <f>M18/N18</f>
        <v>0</v>
      </c>
      <c r="P18" s="126"/>
      <c r="Q18" s="73"/>
      <c r="R18" s="73"/>
      <c r="S18" s="101"/>
    </row>
    <row r="19" spans="1:23" s="74" customFormat="1" x14ac:dyDescent="0.25">
      <c r="A19" s="203" t="s">
        <v>20</v>
      </c>
      <c r="B19" s="203"/>
      <c r="C19" s="203"/>
      <c r="D19" s="203"/>
      <c r="E19" s="203"/>
      <c r="F19" s="203"/>
      <c r="G19" s="203"/>
      <c r="H19" s="203"/>
      <c r="I19" s="203"/>
      <c r="J19" s="203"/>
      <c r="K19" s="203"/>
      <c r="L19" s="203"/>
      <c r="M19" s="203"/>
      <c r="N19" s="203"/>
      <c r="O19" s="203"/>
      <c r="P19" s="124">
        <f>SUM(O19:O26)</f>
        <v>0</v>
      </c>
      <c r="Q19" s="103"/>
      <c r="R19" s="73"/>
      <c r="S19" s="104"/>
    </row>
    <row r="20" spans="1:23" s="74" customFormat="1" ht="38.25" x14ac:dyDescent="0.25">
      <c r="A20" s="75"/>
      <c r="B20" s="76" t="s">
        <v>71</v>
      </c>
      <c r="C20" s="102" t="s">
        <v>132</v>
      </c>
      <c r="D20" s="100"/>
      <c r="E20" s="76"/>
      <c r="F20" s="76"/>
      <c r="G20" s="76"/>
      <c r="H20" s="76"/>
      <c r="I20" s="76"/>
      <c r="J20" s="79">
        <v>1</v>
      </c>
      <c r="K20" s="80" t="s">
        <v>17</v>
      </c>
      <c r="L20" s="97"/>
      <c r="M20" s="126">
        <f>J20*L20</f>
        <v>0</v>
      </c>
      <c r="N20" s="79" t="s">
        <v>119</v>
      </c>
      <c r="O20" s="126" t="s">
        <v>119</v>
      </c>
      <c r="P20" s="126"/>
      <c r="Q20" s="73"/>
      <c r="R20" s="105"/>
    </row>
    <row r="21" spans="1:23" s="74" customFormat="1" x14ac:dyDescent="0.25">
      <c r="A21" s="82"/>
      <c r="B21" s="204" t="s">
        <v>72</v>
      </c>
      <c r="C21" s="76" t="s">
        <v>22</v>
      </c>
      <c r="D21" s="78"/>
      <c r="E21" s="78"/>
      <c r="F21" s="78"/>
      <c r="G21" s="78"/>
      <c r="H21" s="78"/>
      <c r="I21" s="78"/>
      <c r="J21" s="79"/>
      <c r="K21" s="80" t="s">
        <v>7</v>
      </c>
      <c r="L21" s="126"/>
      <c r="M21" s="126">
        <f>($D21*'1-Assumptions'!$D$8)+($E21*'1-Assumptions'!$D$9)+($F21*'1-Assumptions'!$D$10)+($G21*'1-Assumptions'!$D$11)+($H21*'1-Assumptions'!$D$12)+($I21*'1-Assumptions'!$D$13)</f>
        <v>0</v>
      </c>
      <c r="N21" s="78">
        <v>8</v>
      </c>
      <c r="O21" s="126">
        <f>M21/N21</f>
        <v>0</v>
      </c>
      <c r="P21" s="126"/>
      <c r="Q21" s="106"/>
      <c r="R21" s="107"/>
      <c r="S21" s="108"/>
    </row>
    <row r="22" spans="1:23" s="86" customFormat="1" ht="15" customHeight="1" x14ac:dyDescent="0.25">
      <c r="A22" s="87"/>
      <c r="B22" s="206"/>
      <c r="C22" s="89" t="s">
        <v>151</v>
      </c>
      <c r="D22" s="84"/>
      <c r="E22" s="84"/>
      <c r="F22" s="84"/>
      <c r="G22" s="84"/>
      <c r="H22" s="84"/>
      <c r="I22" s="85"/>
      <c r="J22" s="78"/>
      <c r="K22" s="80" t="s">
        <v>144</v>
      </c>
      <c r="L22" s="190">
        <f>(J22*'1-Assumptions'!$D$18)+(J23*'1-Assumptions'!$B$19)+(J24*'1-Assumptions'!$B$20)</f>
        <v>0</v>
      </c>
      <c r="M22" s="190">
        <f>L22</f>
        <v>0</v>
      </c>
      <c r="N22" s="196">
        <v>8</v>
      </c>
      <c r="O22" s="187">
        <f>M22/N22</f>
        <v>0</v>
      </c>
      <c r="P22" s="190"/>
      <c r="Q22" s="109"/>
      <c r="R22" s="73"/>
    </row>
    <row r="23" spans="1:23" s="86" customFormat="1" ht="15" customHeight="1" x14ac:dyDescent="0.25">
      <c r="A23" s="87"/>
      <c r="B23" s="206"/>
      <c r="C23" s="89" t="s">
        <v>152</v>
      </c>
      <c r="D23" s="84"/>
      <c r="E23" s="84"/>
      <c r="F23" s="84"/>
      <c r="G23" s="84"/>
      <c r="H23" s="84"/>
      <c r="I23" s="85"/>
      <c r="J23" s="78"/>
      <c r="K23" s="80" t="s">
        <v>145</v>
      </c>
      <c r="L23" s="191"/>
      <c r="M23" s="191"/>
      <c r="N23" s="197"/>
      <c r="O23" s="188"/>
      <c r="P23" s="191"/>
      <c r="Q23" s="109"/>
      <c r="R23" s="73"/>
    </row>
    <row r="24" spans="1:23" s="86" customFormat="1" x14ac:dyDescent="0.25">
      <c r="A24" s="87"/>
      <c r="B24" s="206"/>
      <c r="C24" s="89" t="s">
        <v>153</v>
      </c>
      <c r="D24" s="84"/>
      <c r="E24" s="84"/>
      <c r="F24" s="84"/>
      <c r="G24" s="84"/>
      <c r="H24" s="84"/>
      <c r="I24" s="85"/>
      <c r="J24" s="78"/>
      <c r="K24" s="80" t="s">
        <v>136</v>
      </c>
      <c r="L24" s="192"/>
      <c r="M24" s="192"/>
      <c r="N24" s="198"/>
      <c r="O24" s="189"/>
      <c r="P24" s="192"/>
      <c r="Q24" s="73"/>
      <c r="R24" s="73"/>
    </row>
    <row r="25" spans="1:23" s="74" customFormat="1" x14ac:dyDescent="0.25">
      <c r="A25" s="88"/>
      <c r="B25" s="205"/>
      <c r="C25" s="102" t="s">
        <v>21</v>
      </c>
      <c r="D25" s="100"/>
      <c r="E25" s="76"/>
      <c r="F25" s="76"/>
      <c r="G25" s="76"/>
      <c r="H25" s="76"/>
      <c r="I25" s="76"/>
      <c r="J25" s="78"/>
      <c r="K25" s="80" t="s">
        <v>7</v>
      </c>
      <c r="L25" s="97"/>
      <c r="M25" s="126">
        <f>J25*L25</f>
        <v>0</v>
      </c>
      <c r="N25" s="78">
        <v>8</v>
      </c>
      <c r="O25" s="126">
        <f>M25/N25</f>
        <v>0</v>
      </c>
      <c r="P25" s="126"/>
      <c r="Q25" s="73"/>
      <c r="R25" s="73"/>
    </row>
    <row r="26" spans="1:23" s="74" customFormat="1" ht="25.5" x14ac:dyDescent="0.25">
      <c r="A26" s="88"/>
      <c r="B26" s="110" t="s">
        <v>105</v>
      </c>
      <c r="C26" s="102" t="s">
        <v>106</v>
      </c>
      <c r="D26" s="100"/>
      <c r="E26" s="76"/>
      <c r="F26" s="76"/>
      <c r="G26" s="76"/>
      <c r="H26" s="76"/>
      <c r="I26" s="76"/>
      <c r="J26" s="78"/>
      <c r="K26" s="80" t="s">
        <v>17</v>
      </c>
      <c r="L26" s="97"/>
      <c r="M26" s="126">
        <f>J26*L26</f>
        <v>0</v>
      </c>
      <c r="N26" s="80">
        <v>1</v>
      </c>
      <c r="O26" s="126">
        <f>M26/N26</f>
        <v>0</v>
      </c>
      <c r="P26" s="126"/>
      <c r="Q26" s="73"/>
      <c r="R26" s="73"/>
    </row>
    <row r="27" spans="1:23" s="74" customFormat="1" ht="15" customHeight="1" x14ac:dyDescent="0.25">
      <c r="A27" s="199" t="s">
        <v>51</v>
      </c>
      <c r="B27" s="200"/>
      <c r="C27" s="200"/>
      <c r="D27" s="200"/>
      <c r="E27" s="200"/>
      <c r="F27" s="200"/>
      <c r="G27" s="200"/>
      <c r="H27" s="200"/>
      <c r="I27" s="200"/>
      <c r="J27" s="200"/>
      <c r="K27" s="200"/>
      <c r="L27" s="200"/>
      <c r="M27" s="200"/>
      <c r="N27" s="200"/>
      <c r="O27" s="201"/>
      <c r="P27" s="125">
        <f>SUM(P3,P15,P19)</f>
        <v>0</v>
      </c>
      <c r="Q27" s="111"/>
      <c r="R27" s="112"/>
      <c r="S27" s="111"/>
      <c r="T27" s="111"/>
      <c r="U27" s="111"/>
      <c r="V27" s="111"/>
      <c r="W27" s="111"/>
    </row>
    <row r="28" spans="1:23" s="74" customFormat="1" x14ac:dyDescent="0.25">
      <c r="B28" s="113"/>
      <c r="C28" s="113"/>
      <c r="D28" s="113"/>
      <c r="E28" s="113"/>
      <c r="F28" s="113"/>
      <c r="G28" s="113"/>
      <c r="H28" s="113"/>
      <c r="I28" s="113"/>
      <c r="J28" s="113"/>
      <c r="K28" s="113"/>
      <c r="L28" s="114"/>
      <c r="M28" s="114"/>
      <c r="N28" s="113"/>
      <c r="O28" s="114"/>
      <c r="P28" s="114"/>
    </row>
    <row r="29" spans="1:23" s="74" customFormat="1" x14ac:dyDescent="0.25">
      <c r="B29" s="113"/>
      <c r="C29" s="113"/>
      <c r="D29" s="113"/>
      <c r="E29" s="113"/>
      <c r="F29" s="113"/>
      <c r="G29" s="113"/>
      <c r="H29" s="113"/>
      <c r="I29" s="113"/>
      <c r="J29" s="113"/>
      <c r="K29" s="113"/>
      <c r="L29" s="114"/>
      <c r="M29" s="114"/>
      <c r="N29" s="113"/>
      <c r="O29" s="114"/>
      <c r="P29" s="114"/>
    </row>
    <row r="30" spans="1:23" s="74" customFormat="1" x14ac:dyDescent="0.25">
      <c r="B30" s="113"/>
      <c r="C30" s="113"/>
      <c r="D30" s="113"/>
      <c r="E30" s="113"/>
      <c r="F30" s="113"/>
      <c r="G30" s="113"/>
      <c r="H30" s="113"/>
      <c r="I30" s="113"/>
      <c r="J30" s="113"/>
      <c r="K30" s="113"/>
      <c r="L30" s="114"/>
      <c r="M30" s="114"/>
      <c r="N30" s="113"/>
      <c r="O30" s="114"/>
      <c r="P30" s="114"/>
    </row>
    <row r="31" spans="1:23" s="74" customFormat="1" x14ac:dyDescent="0.25">
      <c r="B31" s="113"/>
      <c r="C31" s="113"/>
      <c r="D31" s="113"/>
      <c r="E31" s="113"/>
      <c r="F31" s="113"/>
      <c r="G31" s="113"/>
      <c r="H31" s="113"/>
      <c r="I31" s="113"/>
      <c r="J31" s="113"/>
      <c r="K31" s="113"/>
      <c r="L31" s="114"/>
      <c r="M31" s="114"/>
      <c r="N31" s="113"/>
      <c r="O31" s="114"/>
      <c r="P31" s="114"/>
    </row>
    <row r="32" spans="1:23" s="74" customFormat="1" x14ac:dyDescent="0.25">
      <c r="B32" s="113"/>
      <c r="C32" s="113"/>
      <c r="D32" s="113"/>
      <c r="E32" s="113"/>
      <c r="F32" s="113"/>
      <c r="G32" s="113"/>
      <c r="H32" s="113"/>
      <c r="I32" s="113"/>
      <c r="J32" s="113"/>
      <c r="K32" s="113"/>
      <c r="L32" s="114"/>
      <c r="M32" s="114"/>
      <c r="N32" s="113"/>
      <c r="O32" s="114"/>
      <c r="P32" s="114"/>
    </row>
    <row r="33" spans="2:16" s="74" customFormat="1" x14ac:dyDescent="0.25">
      <c r="B33" s="113"/>
      <c r="C33" s="113"/>
      <c r="D33" s="113"/>
      <c r="E33" s="113"/>
      <c r="F33" s="113"/>
      <c r="G33" s="113"/>
      <c r="H33" s="113"/>
      <c r="I33" s="113"/>
      <c r="J33" s="113"/>
      <c r="K33" s="113"/>
      <c r="L33" s="114"/>
      <c r="M33" s="114"/>
      <c r="N33" s="113"/>
      <c r="O33" s="114"/>
      <c r="P33" s="114"/>
    </row>
    <row r="34" spans="2:16" s="74" customFormat="1" x14ac:dyDescent="0.25">
      <c r="B34" s="113"/>
      <c r="C34" s="113"/>
      <c r="D34" s="113"/>
      <c r="E34" s="113"/>
      <c r="F34" s="113"/>
      <c r="G34" s="113"/>
      <c r="H34" s="113"/>
      <c r="I34" s="113"/>
      <c r="J34" s="113"/>
      <c r="K34" s="113"/>
      <c r="L34" s="114"/>
      <c r="M34" s="114"/>
      <c r="N34" s="113"/>
      <c r="O34" s="114"/>
      <c r="P34" s="114"/>
    </row>
    <row r="35" spans="2:16" s="74" customFormat="1" x14ac:dyDescent="0.25">
      <c r="B35" s="113"/>
      <c r="C35" s="113"/>
      <c r="D35" s="113"/>
      <c r="E35" s="113"/>
      <c r="F35" s="113"/>
      <c r="G35" s="113"/>
      <c r="H35" s="113"/>
      <c r="I35" s="113"/>
      <c r="J35" s="113"/>
      <c r="K35" s="113"/>
      <c r="L35" s="114"/>
      <c r="M35" s="114"/>
      <c r="N35" s="113"/>
      <c r="O35" s="114"/>
      <c r="P35" s="114"/>
    </row>
    <row r="36" spans="2:16" s="74" customFormat="1" x14ac:dyDescent="0.25">
      <c r="B36" s="113"/>
      <c r="C36" s="113"/>
      <c r="D36" s="113"/>
      <c r="E36" s="113"/>
      <c r="F36" s="113"/>
      <c r="G36" s="113"/>
      <c r="H36" s="113"/>
      <c r="I36" s="113"/>
      <c r="J36" s="113"/>
      <c r="K36" s="113"/>
      <c r="L36" s="114"/>
      <c r="M36" s="114"/>
      <c r="N36" s="113"/>
      <c r="O36" s="114"/>
      <c r="P36" s="114"/>
    </row>
  </sheetData>
  <sheetProtection sheet="1" objects="1" scenarios="1" insertRows="0" deleteRows="0"/>
  <mergeCells count="25">
    <mergeCell ref="P22:P24"/>
    <mergeCell ref="A27:O27"/>
    <mergeCell ref="A2:B2"/>
    <mergeCell ref="A3:O3"/>
    <mergeCell ref="A15:O15"/>
    <mergeCell ref="A19:O19"/>
    <mergeCell ref="B17:B18"/>
    <mergeCell ref="B12:B13"/>
    <mergeCell ref="B21:B25"/>
    <mergeCell ref="B5:B7"/>
    <mergeCell ref="L5:L7"/>
    <mergeCell ref="L22:L24"/>
    <mergeCell ref="M22:M24"/>
    <mergeCell ref="N22:N24"/>
    <mergeCell ref="O22:O24"/>
    <mergeCell ref="M5:M7"/>
    <mergeCell ref="N5:N7"/>
    <mergeCell ref="O5:O7"/>
    <mergeCell ref="P5:P7"/>
    <mergeCell ref="B8:B10"/>
    <mergeCell ref="L8:L10"/>
    <mergeCell ref="M8:M10"/>
    <mergeCell ref="N8:N10"/>
    <mergeCell ref="O8:O10"/>
    <mergeCell ref="P8:P10"/>
  </mergeCells>
  <dataValidations xWindow="481" yWindow="421" count="13">
    <dataValidation allowBlank="1" showInputMessage="1" showErrorMessage="1" prompt="If extra site visits are anticipated, include that in the number of trips entered for Travel Expenses above and include the staff time here, in addition to time spent off-site." sqref="F16:I16"/>
    <dataValidation errorStyle="warning" allowBlank="1" showInputMessage="1" prompt="If extra site visits are anticipated, include that in the number of trips entered for Travel Expenses above and include the staff time here, in addition to time spent off-site." sqref="C16"/>
    <dataValidation allowBlank="1" showInputMessage="1" showErrorMessage="1" prompt="Enter description of supplies." sqref="C14"/>
    <dataValidation allowBlank="1" showErrorMessage="1" prompt="If site visit is included in stewardship monitoring visit, add a note in the Description and include that time on the Land &amp; Easement Stewardship tab." sqref="C22:C24 C5:C10"/>
    <dataValidation allowBlank="1" showErrorMessage="1" prompt="Enter travel expenses for each trip separately (copy and paste these two rows)." sqref="J22:J24"/>
    <dataValidation allowBlank="1" showInputMessage="1" showErrorMessage="1" prompt="If extra site visits are anticipated, copy the Travel expenses above (rows 5 and 6), insert them in this section and enter the number of days and people associated with this trip." sqref="D16:E16"/>
    <dataValidation allowBlank="1" showInputMessage="1" showErrorMessage="1" prompt="Enter the appropriate recurrence interval in years." sqref="N8:N10"/>
    <dataValidation allowBlank="1" showInputMessage="1" showErrorMessage="1" prompt="Enter total # of nights all employees will spend for all trips annually._x000a__x000a_E.g., if 2 employees share a hotel room for 2 nights, enter 2. If 2 employees get separate rooms for 2 nights, enter 4." sqref="J6"/>
    <dataValidation allowBlank="1" showInputMessage="1" showErrorMessage="1" prompt="Enter total # of days all employees will spend for all trips annually. _x000a__x000a_E.g., if 2 employees will spend two days working, enter 4 days of meals. If a day trip is planned and only half the per diem is needed, enter 0.5 times the number of employees." sqref="J7"/>
    <dataValidation allowBlank="1" showInputMessage="1" showErrorMessage="1" prompt="Enter # of separate round trips annually. _x000a__x000a_E.g., if 2 staff will travel together and make 1 trip, enter 1. If 2 staff will each make 1 trip at different times, enter 2." sqref="J5"/>
    <dataValidation allowBlank="1" showInputMessage="1" showErrorMessage="1" prompt="Enter # of separate round trips done less than annually. If trips are planned with varying frequencies, copy &amp; paste these rows._x000a__x000a_E.g., if 2 staff will travel together and make 1 trip, enter 1. If 2 staff will each make 1 trip at different times, enter 2." sqref="J8"/>
    <dataValidation allowBlank="1" showInputMessage="1" showErrorMessage="1" prompt="Enter total # of days all employees will spend for all non-annual trips. _x000a__x000a_E.g., if 2 employees will spend two days working, enter 4 days of meals. If a day trip is planned and only half the per diem is needed, enter 0.5 times the number of employees." sqref="J10"/>
    <dataValidation allowBlank="1" showInputMessage="1" showErrorMessage="1" prompt="Enter total # of nights all employees will spend for all trips done less than annually._x000a__x000a_E.g., if 2 employees share a hotel room for 2 nights, enter 2. If 2 employees get separate rooms for 2 nights, enter 4." sqref="J9"/>
  </dataValidations>
  <pageMargins left="0.7" right="0.7" top="0.75" bottom="0.75" header="0.3" footer="0.3"/>
  <pageSetup paperSize="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T53"/>
  <sheetViews>
    <sheetView zoomScale="90" zoomScaleNormal="90" zoomScaleSheetLayoutView="90" workbookViewId="0">
      <pane ySplit="2" topLeftCell="A3" activePane="bottomLeft" state="frozen"/>
      <selection pane="bottomLeft" activeCell="D1" sqref="D1"/>
    </sheetView>
  </sheetViews>
  <sheetFormatPr defaultRowHeight="15" outlineLevelCol="1" x14ac:dyDescent="0.25"/>
  <cols>
    <col min="1" max="1" width="4.7109375" style="71" customWidth="1"/>
    <col min="2" max="2" width="25" style="115" customWidth="1"/>
    <col min="3" max="3" width="41.28515625" style="115" customWidth="1"/>
    <col min="4" max="4" width="12.140625" style="115" customWidth="1"/>
    <col min="5" max="5" width="11.42578125" style="115" customWidth="1"/>
    <col min="6" max="9" width="11.42578125" style="115" hidden="1" customWidth="1" outlineLevel="1"/>
    <col min="10" max="10" width="9.5703125" style="115" customWidth="1" collapsed="1"/>
    <col min="11" max="11" width="12.85546875" style="115" customWidth="1"/>
    <col min="12" max="12" width="12.42578125" style="116" customWidth="1"/>
    <col min="13" max="13" width="10.7109375" style="116" customWidth="1"/>
    <col min="14" max="14" width="11.140625" style="115" customWidth="1"/>
    <col min="15" max="15" width="11.7109375" style="116" customWidth="1"/>
    <col min="16" max="16" width="10.42578125" style="116" customWidth="1"/>
    <col min="17" max="17" width="26.5703125" style="71" customWidth="1"/>
    <col min="18" max="18" width="11.28515625" style="74" customWidth="1"/>
    <col min="19" max="16384" width="9.140625" style="71"/>
  </cols>
  <sheetData>
    <row r="1" spans="1:18" ht="15.75" x14ac:dyDescent="0.25">
      <c r="A1" s="117" t="s">
        <v>95</v>
      </c>
      <c r="B1" s="118"/>
      <c r="C1" s="119"/>
      <c r="D1" s="232" t="s">
        <v>128</v>
      </c>
      <c r="E1" s="120"/>
      <c r="F1" s="120"/>
      <c r="G1" s="120"/>
      <c r="H1" s="120"/>
      <c r="I1" s="120"/>
      <c r="J1" s="120"/>
      <c r="K1" s="120"/>
      <c r="L1" s="120"/>
      <c r="M1" s="120"/>
      <c r="N1" s="120"/>
      <c r="O1" s="120"/>
      <c r="P1" s="120"/>
      <c r="Q1" s="121"/>
      <c r="R1" s="120"/>
    </row>
    <row r="2" spans="1:18" s="72" customFormat="1" ht="63.75" x14ac:dyDescent="0.25">
      <c r="A2" s="202" t="s">
        <v>48</v>
      </c>
      <c r="B2" s="202"/>
      <c r="C2" s="122" t="s">
        <v>9</v>
      </c>
      <c r="D2" s="122" t="s">
        <v>66</v>
      </c>
      <c r="E2" s="122" t="s">
        <v>67</v>
      </c>
      <c r="F2" s="122" t="str">
        <f>CONCATENATE('1-Assumptions'!$A$10, " (hours)")</f>
        <v>Enter staff type and hourly rate (inc benefits) (hours)</v>
      </c>
      <c r="G2" s="122" t="str">
        <f>CONCATENATE('1-Assumptions'!$A$11, " (hours)")</f>
        <v>Enter staff type and hourly rate (inc benefits) (hours)</v>
      </c>
      <c r="H2" s="122" t="str">
        <f>CONCATENATE('1-Assumptions'!$A$12, " (hours)")</f>
        <v>Enter staff type and hourly rate (inc benefits) (hours)</v>
      </c>
      <c r="I2" s="122" t="str">
        <f>CONCATENATE('1-Assumptions'!$A$13, " (hours)")</f>
        <v>Enter staff type and hourly rate (inc benefits) (hours)</v>
      </c>
      <c r="J2" s="122" t="s">
        <v>114</v>
      </c>
      <c r="K2" s="122" t="s">
        <v>69</v>
      </c>
      <c r="L2" s="123" t="s">
        <v>24</v>
      </c>
      <c r="M2" s="123" t="s">
        <v>23</v>
      </c>
      <c r="N2" s="122" t="s">
        <v>97</v>
      </c>
      <c r="O2" s="123" t="s">
        <v>25</v>
      </c>
      <c r="P2" s="123" t="s">
        <v>49</v>
      </c>
      <c r="Q2" s="123" t="s">
        <v>130</v>
      </c>
      <c r="R2" s="123" t="s">
        <v>46</v>
      </c>
    </row>
    <row r="3" spans="1:18" s="127" customFormat="1" ht="15" customHeight="1" x14ac:dyDescent="0.2">
      <c r="A3" s="216" t="s">
        <v>122</v>
      </c>
      <c r="B3" s="217"/>
      <c r="C3" s="217"/>
      <c r="D3" s="217"/>
      <c r="E3" s="217"/>
      <c r="F3" s="217"/>
      <c r="G3" s="217"/>
      <c r="H3" s="217"/>
      <c r="I3" s="217"/>
      <c r="J3" s="217"/>
      <c r="K3" s="217"/>
      <c r="L3" s="217"/>
      <c r="M3" s="217"/>
      <c r="N3" s="217"/>
      <c r="O3" s="218"/>
      <c r="P3" s="144">
        <f>SUM(O3:O22)</f>
        <v>0</v>
      </c>
      <c r="Q3" s="73"/>
      <c r="R3" s="73"/>
    </row>
    <row r="4" spans="1:18" s="86" customFormat="1" ht="15" customHeight="1" x14ac:dyDescent="0.25">
      <c r="A4" s="82"/>
      <c r="B4" s="193" t="s">
        <v>156</v>
      </c>
      <c r="C4" s="83" t="s">
        <v>142</v>
      </c>
      <c r="D4" s="84"/>
      <c r="E4" s="84"/>
      <c r="F4" s="84"/>
      <c r="G4" s="84"/>
      <c r="H4" s="84"/>
      <c r="I4" s="85"/>
      <c r="J4" s="78"/>
      <c r="K4" s="80" t="s">
        <v>144</v>
      </c>
      <c r="L4" s="190">
        <f>(J4*'1-Assumptions'!$D$18)+(J5*'1-Assumptions'!$B$19)+(J6*'1-Assumptions'!$B$20)</f>
        <v>0</v>
      </c>
      <c r="M4" s="190">
        <f>L4</f>
        <v>0</v>
      </c>
      <c r="N4" s="196">
        <v>1</v>
      </c>
      <c r="O4" s="187">
        <f>M4/N4</f>
        <v>0</v>
      </c>
      <c r="P4" s="190"/>
      <c r="Q4" s="73"/>
      <c r="R4" s="73"/>
    </row>
    <row r="5" spans="1:18" s="86" customFormat="1" x14ac:dyDescent="0.25">
      <c r="A5" s="87"/>
      <c r="B5" s="194"/>
      <c r="C5" s="83" t="s">
        <v>143</v>
      </c>
      <c r="D5" s="84"/>
      <c r="E5" s="84"/>
      <c r="F5" s="84"/>
      <c r="G5" s="84"/>
      <c r="H5" s="84"/>
      <c r="I5" s="85"/>
      <c r="J5" s="78"/>
      <c r="K5" s="80" t="s">
        <v>145</v>
      </c>
      <c r="L5" s="191"/>
      <c r="M5" s="191"/>
      <c r="N5" s="197"/>
      <c r="O5" s="188"/>
      <c r="P5" s="191"/>
      <c r="Q5" s="73"/>
      <c r="R5" s="73"/>
    </row>
    <row r="6" spans="1:18" s="86" customFormat="1" x14ac:dyDescent="0.25">
      <c r="A6" s="88"/>
      <c r="B6" s="195"/>
      <c r="C6" s="89" t="s">
        <v>154</v>
      </c>
      <c r="D6" s="84"/>
      <c r="E6" s="84"/>
      <c r="F6" s="84"/>
      <c r="G6" s="84"/>
      <c r="H6" s="84"/>
      <c r="I6" s="85"/>
      <c r="J6" s="78"/>
      <c r="K6" s="80" t="s">
        <v>136</v>
      </c>
      <c r="L6" s="192"/>
      <c r="M6" s="192"/>
      <c r="N6" s="198"/>
      <c r="O6" s="189"/>
      <c r="P6" s="192"/>
      <c r="Q6" s="73"/>
      <c r="R6" s="73"/>
    </row>
    <row r="7" spans="1:18" s="86" customFormat="1" ht="15" customHeight="1" x14ac:dyDescent="0.25">
      <c r="A7" s="82"/>
      <c r="B7" s="193" t="s">
        <v>155</v>
      </c>
      <c r="C7" s="83" t="s">
        <v>146</v>
      </c>
      <c r="D7" s="84"/>
      <c r="E7" s="84"/>
      <c r="F7" s="84"/>
      <c r="G7" s="84"/>
      <c r="H7" s="84"/>
      <c r="I7" s="85"/>
      <c r="J7" s="78"/>
      <c r="K7" s="80" t="s">
        <v>144</v>
      </c>
      <c r="L7" s="190">
        <f>(J7*'1-Assumptions'!$D$18)+(J8*'1-Assumptions'!$B$19)+(J9*'1-Assumptions'!$B$20)</f>
        <v>0</v>
      </c>
      <c r="M7" s="190">
        <f>L7</f>
        <v>0</v>
      </c>
      <c r="N7" s="196">
        <v>3</v>
      </c>
      <c r="O7" s="187">
        <f>M7/N7</f>
        <v>0</v>
      </c>
      <c r="P7" s="190"/>
      <c r="Q7" s="128"/>
      <c r="R7" s="73"/>
    </row>
    <row r="8" spans="1:18" s="86" customFormat="1" x14ac:dyDescent="0.25">
      <c r="A8" s="87"/>
      <c r="B8" s="194"/>
      <c r="C8" s="83" t="s">
        <v>147</v>
      </c>
      <c r="D8" s="84"/>
      <c r="E8" s="84"/>
      <c r="F8" s="84"/>
      <c r="G8" s="84"/>
      <c r="H8" s="84"/>
      <c r="I8" s="85"/>
      <c r="J8" s="78"/>
      <c r="K8" s="80" t="s">
        <v>145</v>
      </c>
      <c r="L8" s="191"/>
      <c r="M8" s="191"/>
      <c r="N8" s="197"/>
      <c r="O8" s="188"/>
      <c r="P8" s="191"/>
      <c r="Q8" s="73"/>
      <c r="R8" s="73"/>
    </row>
    <row r="9" spans="1:18" s="86" customFormat="1" x14ac:dyDescent="0.25">
      <c r="A9" s="88"/>
      <c r="B9" s="195"/>
      <c r="C9" s="89" t="s">
        <v>159</v>
      </c>
      <c r="D9" s="84"/>
      <c r="E9" s="84"/>
      <c r="F9" s="84"/>
      <c r="G9" s="84"/>
      <c r="H9" s="84"/>
      <c r="I9" s="85"/>
      <c r="J9" s="78"/>
      <c r="K9" s="80" t="s">
        <v>136</v>
      </c>
      <c r="L9" s="192"/>
      <c r="M9" s="192"/>
      <c r="N9" s="198"/>
      <c r="O9" s="189"/>
      <c r="P9" s="192"/>
      <c r="Q9" s="73"/>
      <c r="R9" s="73"/>
    </row>
    <row r="10" spans="1:18" s="74" customFormat="1" ht="39" customHeight="1" x14ac:dyDescent="0.25">
      <c r="A10" s="90"/>
      <c r="B10" s="91" t="s">
        <v>103</v>
      </c>
      <c r="C10" s="92" t="s">
        <v>131</v>
      </c>
      <c r="D10" s="78"/>
      <c r="E10" s="78"/>
      <c r="F10" s="78"/>
      <c r="G10" s="78"/>
      <c r="H10" s="78"/>
      <c r="I10" s="78"/>
      <c r="J10" s="79"/>
      <c r="K10" s="80" t="s">
        <v>7</v>
      </c>
      <c r="L10" s="126"/>
      <c r="M10" s="126">
        <f>($D10*'1-Assumptions'!$D$8)+($E10*'1-Assumptions'!$D$9)+($F10*'1-Assumptions'!$D$10)+($G10*'1-Assumptions'!$D$11)+($H10*'1-Assumptions'!$D$12)+($I10*'1-Assumptions'!$D$13)</f>
        <v>0</v>
      </c>
      <c r="N10" s="78">
        <v>1</v>
      </c>
      <c r="O10" s="145">
        <f>M10/N10</f>
        <v>0</v>
      </c>
      <c r="P10" s="126"/>
      <c r="Q10" s="73"/>
      <c r="R10" s="129"/>
    </row>
    <row r="11" spans="1:18" s="127" customFormat="1" ht="25.5" x14ac:dyDescent="0.2">
      <c r="A11" s="130"/>
      <c r="B11" s="131" t="s">
        <v>61</v>
      </c>
      <c r="C11" s="132" t="s">
        <v>30</v>
      </c>
      <c r="D11" s="78"/>
      <c r="E11" s="78"/>
      <c r="F11" s="78"/>
      <c r="G11" s="78"/>
      <c r="H11" s="78"/>
      <c r="I11" s="78"/>
      <c r="J11" s="79"/>
      <c r="K11" s="133" t="s">
        <v>7</v>
      </c>
      <c r="L11" s="126"/>
      <c r="M11" s="126">
        <f>($D11*'1-Assumptions'!$D$8)+($E11*'1-Assumptions'!$D$9)+($F11*'1-Assumptions'!$D$10)+($G11*'1-Assumptions'!$D$11)+($H11*'1-Assumptions'!$D$12)+($I11*'1-Assumptions'!$D$13)</f>
        <v>0</v>
      </c>
      <c r="N11" s="78">
        <v>1</v>
      </c>
      <c r="O11" s="145">
        <f>M11/N11</f>
        <v>0</v>
      </c>
      <c r="P11" s="126"/>
      <c r="Q11" s="73"/>
      <c r="R11" s="134"/>
    </row>
    <row r="12" spans="1:18" s="127" customFormat="1" ht="15" customHeight="1" x14ac:dyDescent="0.2">
      <c r="A12" s="212"/>
      <c r="B12" s="222" t="s">
        <v>28</v>
      </c>
      <c r="C12" s="135" t="s">
        <v>101</v>
      </c>
      <c r="D12" s="85"/>
      <c r="E12" s="85"/>
      <c r="F12" s="85"/>
      <c r="G12" s="85"/>
      <c r="H12" s="85"/>
      <c r="I12" s="85"/>
      <c r="J12" s="78"/>
      <c r="K12" s="133" t="s">
        <v>26</v>
      </c>
      <c r="L12" s="97">
        <v>0</v>
      </c>
      <c r="M12" s="126">
        <f t="shared" ref="M12" si="0">J12*L12</f>
        <v>0</v>
      </c>
      <c r="N12" s="196">
        <v>1</v>
      </c>
      <c r="O12" s="145">
        <f>M12/N12</f>
        <v>0</v>
      </c>
      <c r="P12" s="126"/>
      <c r="Q12" s="73"/>
      <c r="R12" s="134"/>
    </row>
    <row r="13" spans="1:18" s="127" customFormat="1" ht="15" customHeight="1" x14ac:dyDescent="0.2">
      <c r="A13" s="213"/>
      <c r="B13" s="223"/>
      <c r="C13" s="135" t="s">
        <v>150</v>
      </c>
      <c r="D13" s="78"/>
      <c r="E13" s="78"/>
      <c r="F13" s="78"/>
      <c r="G13" s="78"/>
      <c r="H13" s="78"/>
      <c r="I13" s="78"/>
      <c r="J13" s="79"/>
      <c r="K13" s="81" t="s">
        <v>7</v>
      </c>
      <c r="L13" s="81"/>
      <c r="M13" s="126">
        <f>($D13*'1-Assumptions'!$D$8)+($E13*'1-Assumptions'!$D$9)+($F13*'1-Assumptions'!$D$10)+($G13*'1-Assumptions'!$D$11)+($H13*'1-Assumptions'!$D$12)+($I13*'1-Assumptions'!$D$13)</f>
        <v>0</v>
      </c>
      <c r="N13" s="198"/>
      <c r="O13" s="145">
        <f>M13/N12</f>
        <v>0</v>
      </c>
      <c r="P13" s="126"/>
      <c r="Q13" s="73"/>
      <c r="R13" s="134"/>
    </row>
    <row r="14" spans="1:18" s="127" customFormat="1" ht="15" customHeight="1" x14ac:dyDescent="0.2">
      <c r="A14" s="212"/>
      <c r="B14" s="222" t="s">
        <v>29</v>
      </c>
      <c r="C14" s="135" t="s">
        <v>56</v>
      </c>
      <c r="D14" s="85"/>
      <c r="E14" s="85"/>
      <c r="F14" s="85"/>
      <c r="G14" s="85"/>
      <c r="H14" s="85"/>
      <c r="I14" s="85"/>
      <c r="J14" s="78"/>
      <c r="K14" s="133" t="s">
        <v>17</v>
      </c>
      <c r="L14" s="97">
        <v>0</v>
      </c>
      <c r="M14" s="126">
        <f t="shared" ref="M14" si="1">J14*L14</f>
        <v>0</v>
      </c>
      <c r="N14" s="196">
        <v>1</v>
      </c>
      <c r="O14" s="145">
        <f t="shared" ref="O14" si="2">M14/N14</f>
        <v>0</v>
      </c>
      <c r="P14" s="126"/>
      <c r="Q14" s="73"/>
      <c r="R14" s="134"/>
    </row>
    <row r="15" spans="1:18" s="127" customFormat="1" ht="15" customHeight="1" x14ac:dyDescent="0.2">
      <c r="A15" s="213"/>
      <c r="B15" s="223"/>
      <c r="C15" s="135" t="s">
        <v>60</v>
      </c>
      <c r="D15" s="78"/>
      <c r="E15" s="78"/>
      <c r="F15" s="78"/>
      <c r="G15" s="78"/>
      <c r="H15" s="78"/>
      <c r="I15" s="78"/>
      <c r="J15" s="79"/>
      <c r="K15" s="81" t="s">
        <v>7</v>
      </c>
      <c r="L15" s="81"/>
      <c r="M15" s="126">
        <f>($D15*'1-Assumptions'!$D$8)+($E15*'1-Assumptions'!$D$9)+($F15*'1-Assumptions'!$D$10)+($G15*'1-Assumptions'!$D$11)+($H15*'1-Assumptions'!$D$12)+($I15*'1-Assumptions'!$D$13)</f>
        <v>0</v>
      </c>
      <c r="N15" s="198"/>
      <c r="O15" s="145">
        <f>M15/N14</f>
        <v>0</v>
      </c>
      <c r="P15" s="126"/>
      <c r="Q15" s="73"/>
      <c r="R15" s="134"/>
    </row>
    <row r="16" spans="1:18" s="127" customFormat="1" ht="15" customHeight="1" x14ac:dyDescent="0.2">
      <c r="A16" s="212"/>
      <c r="B16" s="204" t="s">
        <v>59</v>
      </c>
      <c r="C16" s="135" t="s">
        <v>101</v>
      </c>
      <c r="D16" s="85"/>
      <c r="E16" s="85"/>
      <c r="F16" s="85"/>
      <c r="G16" s="85"/>
      <c r="H16" s="85"/>
      <c r="I16" s="85"/>
      <c r="J16" s="78"/>
      <c r="K16" s="81" t="s">
        <v>17</v>
      </c>
      <c r="L16" s="97">
        <v>0</v>
      </c>
      <c r="M16" s="126">
        <f t="shared" ref="M16" si="3">J16*L16</f>
        <v>0</v>
      </c>
      <c r="N16" s="196">
        <v>1</v>
      </c>
      <c r="O16" s="145">
        <f t="shared" ref="O16" si="4">M16/N16</f>
        <v>0</v>
      </c>
      <c r="P16" s="126"/>
      <c r="Q16" s="73"/>
      <c r="R16" s="134"/>
    </row>
    <row r="17" spans="1:18" s="127" customFormat="1" ht="15" customHeight="1" x14ac:dyDescent="0.2">
      <c r="A17" s="213"/>
      <c r="B17" s="205"/>
      <c r="C17" s="135" t="s">
        <v>150</v>
      </c>
      <c r="D17" s="78"/>
      <c r="E17" s="78"/>
      <c r="F17" s="78"/>
      <c r="G17" s="78"/>
      <c r="H17" s="78"/>
      <c r="I17" s="78"/>
      <c r="J17" s="79"/>
      <c r="K17" s="81" t="s">
        <v>7</v>
      </c>
      <c r="L17" s="81"/>
      <c r="M17" s="126">
        <f>($D17*'1-Assumptions'!$D$8)+($E17*'1-Assumptions'!$D$9)+($F17*'1-Assumptions'!$D$10)+($G17*'1-Assumptions'!$D$11)+($H17*'1-Assumptions'!$D$12)+($I17*'1-Assumptions'!$D$13)</f>
        <v>0</v>
      </c>
      <c r="N17" s="198"/>
      <c r="O17" s="145">
        <f>M17/N16</f>
        <v>0</v>
      </c>
      <c r="P17" s="126"/>
      <c r="Q17" s="73"/>
      <c r="R17" s="134"/>
    </row>
    <row r="18" spans="1:18" s="74" customFormat="1" x14ac:dyDescent="0.25">
      <c r="A18" s="212"/>
      <c r="B18" s="208" t="s">
        <v>76</v>
      </c>
      <c r="C18" s="99" t="s">
        <v>84</v>
      </c>
      <c r="D18" s="100"/>
      <c r="E18" s="100"/>
      <c r="F18" s="100"/>
      <c r="G18" s="100"/>
      <c r="H18" s="100"/>
      <c r="I18" s="76"/>
      <c r="J18" s="78"/>
      <c r="K18" s="80" t="s">
        <v>75</v>
      </c>
      <c r="L18" s="97">
        <v>0</v>
      </c>
      <c r="M18" s="126">
        <f t="shared" ref="M18:M19" si="5">J18*L18</f>
        <v>0</v>
      </c>
      <c r="N18" s="80">
        <v>1</v>
      </c>
      <c r="O18" s="145">
        <f t="shared" ref="O18:O19" si="6">M18/N18</f>
        <v>0</v>
      </c>
      <c r="P18" s="126"/>
      <c r="Q18" s="73"/>
      <c r="R18" s="134"/>
    </row>
    <row r="19" spans="1:18" s="74" customFormat="1" x14ac:dyDescent="0.25">
      <c r="A19" s="213"/>
      <c r="B19" s="209"/>
      <c r="C19" s="99" t="s">
        <v>92</v>
      </c>
      <c r="D19" s="221"/>
      <c r="E19" s="221"/>
      <c r="F19" s="100"/>
      <c r="G19" s="100"/>
      <c r="H19" s="100"/>
      <c r="I19" s="76"/>
      <c r="J19" s="78"/>
      <c r="K19" s="80" t="s">
        <v>75</v>
      </c>
      <c r="L19" s="97">
        <v>0</v>
      </c>
      <c r="M19" s="126">
        <f t="shared" si="5"/>
        <v>0</v>
      </c>
      <c r="N19" s="80">
        <v>1</v>
      </c>
      <c r="O19" s="145">
        <f t="shared" si="6"/>
        <v>0</v>
      </c>
      <c r="P19" s="126"/>
      <c r="Q19" s="103"/>
      <c r="R19" s="129"/>
    </row>
    <row r="20" spans="1:18" s="74" customFormat="1" x14ac:dyDescent="0.25">
      <c r="A20" s="212"/>
      <c r="B20" s="204" t="s">
        <v>65</v>
      </c>
      <c r="C20" s="99" t="s">
        <v>84</v>
      </c>
      <c r="D20" s="100"/>
      <c r="E20" s="100"/>
      <c r="F20" s="100"/>
      <c r="G20" s="100"/>
      <c r="H20" s="100"/>
      <c r="I20" s="76"/>
      <c r="J20" s="78"/>
      <c r="K20" s="80" t="s">
        <v>17</v>
      </c>
      <c r="L20" s="97">
        <v>0</v>
      </c>
      <c r="M20" s="126">
        <f t="shared" ref="M20:M21" si="7">J20*L20</f>
        <v>0</v>
      </c>
      <c r="N20" s="78">
        <v>1</v>
      </c>
      <c r="O20" s="145">
        <f t="shared" ref="O20:O21" si="8">M20/N20</f>
        <v>0</v>
      </c>
      <c r="P20" s="126"/>
      <c r="Q20" s="73"/>
      <c r="R20" s="134"/>
    </row>
    <row r="21" spans="1:18" s="74" customFormat="1" x14ac:dyDescent="0.25">
      <c r="A21" s="213"/>
      <c r="B21" s="205"/>
      <c r="C21" s="99" t="s">
        <v>92</v>
      </c>
      <c r="D21" s="221"/>
      <c r="E21" s="221"/>
      <c r="F21" s="100"/>
      <c r="G21" s="100"/>
      <c r="H21" s="100"/>
      <c r="I21" s="76"/>
      <c r="J21" s="78"/>
      <c r="K21" s="80" t="s">
        <v>17</v>
      </c>
      <c r="L21" s="97">
        <v>0</v>
      </c>
      <c r="M21" s="126">
        <f t="shared" si="7"/>
        <v>0</v>
      </c>
      <c r="N21" s="78">
        <v>1</v>
      </c>
      <c r="O21" s="145">
        <f t="shared" si="8"/>
        <v>0</v>
      </c>
      <c r="P21" s="126"/>
      <c r="Q21" s="106"/>
      <c r="R21" s="129"/>
    </row>
    <row r="22" spans="1:18" s="127" customFormat="1" ht="12.75" customHeight="1" x14ac:dyDescent="0.2">
      <c r="A22" s="216" t="s">
        <v>31</v>
      </c>
      <c r="B22" s="217"/>
      <c r="C22" s="217"/>
      <c r="D22" s="217"/>
      <c r="E22" s="217"/>
      <c r="F22" s="217"/>
      <c r="G22" s="217"/>
      <c r="H22" s="217"/>
      <c r="I22" s="217"/>
      <c r="J22" s="217"/>
      <c r="K22" s="217"/>
      <c r="L22" s="217"/>
      <c r="M22" s="217"/>
      <c r="N22" s="217"/>
      <c r="O22" s="218"/>
      <c r="P22" s="144">
        <f>SUM(O22:O44)</f>
        <v>0</v>
      </c>
      <c r="Q22" s="73"/>
      <c r="R22" s="73"/>
    </row>
    <row r="23" spans="1:18" s="86" customFormat="1" ht="15" customHeight="1" x14ac:dyDescent="0.25">
      <c r="A23" s="82"/>
      <c r="B23" s="193" t="s">
        <v>93</v>
      </c>
      <c r="C23" s="83" t="s">
        <v>142</v>
      </c>
      <c r="D23" s="84"/>
      <c r="E23" s="84"/>
      <c r="F23" s="84"/>
      <c r="G23" s="84"/>
      <c r="H23" s="84"/>
      <c r="I23" s="85"/>
      <c r="J23" s="78"/>
      <c r="K23" s="80" t="s">
        <v>144</v>
      </c>
      <c r="L23" s="190">
        <f>(J23*'1-Assumptions'!$D$18)+(J24*'1-Assumptions'!$B$19)+(J25*'1-Assumptions'!$B$20)</f>
        <v>0</v>
      </c>
      <c r="M23" s="190">
        <f>L23</f>
        <v>0</v>
      </c>
      <c r="N23" s="196">
        <v>1</v>
      </c>
      <c r="O23" s="187">
        <f>M23/N23</f>
        <v>0</v>
      </c>
      <c r="P23" s="190"/>
      <c r="Q23" s="73"/>
      <c r="R23" s="73"/>
    </row>
    <row r="24" spans="1:18" s="86" customFormat="1" x14ac:dyDescent="0.25">
      <c r="A24" s="87"/>
      <c r="B24" s="194"/>
      <c r="C24" s="83" t="s">
        <v>143</v>
      </c>
      <c r="D24" s="84"/>
      <c r="E24" s="84"/>
      <c r="F24" s="84"/>
      <c r="G24" s="84"/>
      <c r="H24" s="84"/>
      <c r="I24" s="85"/>
      <c r="J24" s="78"/>
      <c r="K24" s="80" t="s">
        <v>145</v>
      </c>
      <c r="L24" s="191"/>
      <c r="M24" s="191"/>
      <c r="N24" s="197"/>
      <c r="O24" s="188"/>
      <c r="P24" s="191"/>
      <c r="Q24" s="73"/>
      <c r="R24" s="73"/>
    </row>
    <row r="25" spans="1:18" s="86" customFormat="1" x14ac:dyDescent="0.25">
      <c r="A25" s="88"/>
      <c r="B25" s="195"/>
      <c r="C25" s="89" t="s">
        <v>154</v>
      </c>
      <c r="D25" s="84"/>
      <c r="E25" s="84"/>
      <c r="F25" s="84"/>
      <c r="G25" s="84"/>
      <c r="H25" s="84"/>
      <c r="I25" s="85"/>
      <c r="J25" s="78"/>
      <c r="K25" s="80" t="s">
        <v>136</v>
      </c>
      <c r="L25" s="192"/>
      <c r="M25" s="192"/>
      <c r="N25" s="198"/>
      <c r="O25" s="189"/>
      <c r="P25" s="192"/>
      <c r="Q25" s="73"/>
      <c r="R25" s="73"/>
    </row>
    <row r="26" spans="1:18" s="86" customFormat="1" ht="15" customHeight="1" x14ac:dyDescent="0.25">
      <c r="A26" s="82"/>
      <c r="B26" s="193" t="s">
        <v>155</v>
      </c>
      <c r="C26" s="83" t="s">
        <v>146</v>
      </c>
      <c r="D26" s="84"/>
      <c r="E26" s="84"/>
      <c r="F26" s="84"/>
      <c r="G26" s="84"/>
      <c r="H26" s="84"/>
      <c r="I26" s="85"/>
      <c r="J26" s="78"/>
      <c r="K26" s="80" t="s">
        <v>144</v>
      </c>
      <c r="L26" s="190">
        <f>(J26*'1-Assumptions'!$D$18)+(J27*'1-Assumptions'!$B$19)+(J28*'1-Assumptions'!$B$20)</f>
        <v>0</v>
      </c>
      <c r="M26" s="190">
        <f>L26</f>
        <v>0</v>
      </c>
      <c r="N26" s="196">
        <v>3</v>
      </c>
      <c r="O26" s="187">
        <f>M26/N26</f>
        <v>0</v>
      </c>
      <c r="P26" s="190"/>
      <c r="Q26" s="73"/>
      <c r="R26" s="73"/>
    </row>
    <row r="27" spans="1:18" s="86" customFormat="1" x14ac:dyDescent="0.25">
      <c r="A27" s="87"/>
      <c r="B27" s="194"/>
      <c r="C27" s="83" t="s">
        <v>147</v>
      </c>
      <c r="D27" s="84"/>
      <c r="E27" s="84"/>
      <c r="F27" s="84"/>
      <c r="G27" s="84"/>
      <c r="H27" s="84"/>
      <c r="I27" s="85"/>
      <c r="J27" s="78"/>
      <c r="K27" s="80" t="s">
        <v>145</v>
      </c>
      <c r="L27" s="191"/>
      <c r="M27" s="191"/>
      <c r="N27" s="197"/>
      <c r="O27" s="188"/>
      <c r="P27" s="191"/>
      <c r="Q27" s="73"/>
      <c r="R27" s="73"/>
    </row>
    <row r="28" spans="1:18" s="86" customFormat="1" x14ac:dyDescent="0.25">
      <c r="A28" s="88"/>
      <c r="B28" s="195"/>
      <c r="C28" s="89" t="s">
        <v>159</v>
      </c>
      <c r="D28" s="84"/>
      <c r="E28" s="84"/>
      <c r="F28" s="84"/>
      <c r="G28" s="84"/>
      <c r="H28" s="84"/>
      <c r="I28" s="85"/>
      <c r="J28" s="78"/>
      <c r="K28" s="80" t="s">
        <v>136</v>
      </c>
      <c r="L28" s="192"/>
      <c r="M28" s="192"/>
      <c r="N28" s="198"/>
      <c r="O28" s="189"/>
      <c r="P28" s="192"/>
      <c r="Q28" s="73"/>
      <c r="R28" s="73"/>
    </row>
    <row r="29" spans="1:18" s="127" customFormat="1" ht="15" customHeight="1" x14ac:dyDescent="0.2">
      <c r="A29" s="130"/>
      <c r="B29" s="131" t="s">
        <v>148</v>
      </c>
      <c r="C29" s="132" t="s">
        <v>149</v>
      </c>
      <c r="D29" s="78"/>
      <c r="E29" s="78"/>
      <c r="F29" s="78"/>
      <c r="G29" s="78"/>
      <c r="H29" s="78"/>
      <c r="I29" s="78"/>
      <c r="J29" s="79"/>
      <c r="K29" s="133" t="s">
        <v>7</v>
      </c>
      <c r="L29" s="126"/>
      <c r="M29" s="126">
        <f>($D29*'1-Assumptions'!$D$8)+($E29*'1-Assumptions'!$D$9)+($F29*'1-Assumptions'!$D$10)+($G29*'1-Assumptions'!$D$11)+($H29*'1-Assumptions'!$D$12)+($I29*'1-Assumptions'!$D$13)</f>
        <v>0</v>
      </c>
      <c r="N29" s="78">
        <v>5</v>
      </c>
      <c r="O29" s="145">
        <f>M29/N29</f>
        <v>0</v>
      </c>
      <c r="P29" s="126"/>
      <c r="Q29" s="73"/>
      <c r="R29" s="134"/>
    </row>
    <row r="30" spans="1:18" s="86" customFormat="1" x14ac:dyDescent="0.25">
      <c r="A30" s="224"/>
      <c r="B30" s="219" t="s">
        <v>40</v>
      </c>
      <c r="C30" s="85" t="s">
        <v>45</v>
      </c>
      <c r="D30" s="78"/>
      <c r="E30" s="78"/>
      <c r="F30" s="78"/>
      <c r="G30" s="78"/>
      <c r="H30" s="78"/>
      <c r="I30" s="78"/>
      <c r="J30" s="79"/>
      <c r="K30" s="80" t="s">
        <v>7</v>
      </c>
      <c r="L30" s="126"/>
      <c r="M30" s="126">
        <f>($D30*'1-Assumptions'!$D$8)+($E30*'1-Assumptions'!$D$9)+($F30*'1-Assumptions'!$D$10)+($G30*'1-Assumptions'!$D$11)+($H30*'1-Assumptions'!$D$12)+($I30*'1-Assumptions'!$D$13)</f>
        <v>0</v>
      </c>
      <c r="N30" s="196">
        <v>1</v>
      </c>
      <c r="O30" s="145">
        <f>M30/N30</f>
        <v>0</v>
      </c>
      <c r="P30" s="126"/>
      <c r="Q30" s="73"/>
      <c r="R30" s="73"/>
    </row>
    <row r="31" spans="1:18" s="86" customFormat="1" x14ac:dyDescent="0.25">
      <c r="A31" s="225"/>
      <c r="B31" s="220"/>
      <c r="C31" s="83" t="s">
        <v>12</v>
      </c>
      <c r="D31" s="84"/>
      <c r="E31" s="85"/>
      <c r="F31" s="85"/>
      <c r="G31" s="85"/>
      <c r="H31" s="85"/>
      <c r="I31" s="85"/>
      <c r="J31" s="78"/>
      <c r="K31" s="80" t="s">
        <v>17</v>
      </c>
      <c r="L31" s="136">
        <v>0</v>
      </c>
      <c r="M31" s="126">
        <f>J31*L31</f>
        <v>0</v>
      </c>
      <c r="N31" s="198"/>
      <c r="O31" s="145">
        <f>M31/N30</f>
        <v>0</v>
      </c>
      <c r="P31" s="126"/>
      <c r="Q31" s="73"/>
      <c r="R31" s="73"/>
    </row>
    <row r="32" spans="1:18" s="127" customFormat="1" ht="15" customHeight="1" x14ac:dyDescent="0.2">
      <c r="A32" s="207"/>
      <c r="B32" s="204" t="s">
        <v>157</v>
      </c>
      <c r="C32" s="99" t="s">
        <v>101</v>
      </c>
      <c r="D32" s="84"/>
      <c r="E32" s="85"/>
      <c r="F32" s="85"/>
      <c r="G32" s="85"/>
      <c r="H32" s="85"/>
      <c r="I32" s="85"/>
      <c r="J32" s="78"/>
      <c r="K32" s="133" t="s">
        <v>17</v>
      </c>
      <c r="L32" s="136">
        <v>0</v>
      </c>
      <c r="M32" s="126">
        <f t="shared" ref="M32" si="9">J32*L32</f>
        <v>0</v>
      </c>
      <c r="N32" s="196">
        <v>1</v>
      </c>
      <c r="O32" s="145">
        <f t="shared" ref="O32" si="10">M32/N32</f>
        <v>0</v>
      </c>
      <c r="P32" s="126"/>
      <c r="Q32" s="73"/>
      <c r="R32" s="73"/>
    </row>
    <row r="33" spans="1:20" s="127" customFormat="1" ht="15" customHeight="1" x14ac:dyDescent="0.2">
      <c r="A33" s="207"/>
      <c r="B33" s="205"/>
      <c r="C33" s="135" t="s">
        <v>150</v>
      </c>
      <c r="D33" s="78"/>
      <c r="E33" s="78"/>
      <c r="F33" s="78"/>
      <c r="G33" s="78"/>
      <c r="H33" s="78"/>
      <c r="I33" s="78"/>
      <c r="J33" s="79"/>
      <c r="K33" s="81" t="s">
        <v>7</v>
      </c>
      <c r="L33" s="81"/>
      <c r="M33" s="126">
        <f>($D33*'1-Assumptions'!$D$8)+($E33*'1-Assumptions'!$D$9)+($F33*'1-Assumptions'!$D$10)+($G33*'1-Assumptions'!$D$11)+($H33*'1-Assumptions'!$D$12)+($I33*'1-Assumptions'!$D$13)</f>
        <v>0</v>
      </c>
      <c r="N33" s="198"/>
      <c r="O33" s="145">
        <f>M33/N32</f>
        <v>0</v>
      </c>
      <c r="P33" s="126"/>
      <c r="Q33" s="73"/>
      <c r="R33" s="73"/>
    </row>
    <row r="34" spans="1:20" s="127" customFormat="1" ht="15" customHeight="1" x14ac:dyDescent="0.2">
      <c r="A34" s="207"/>
      <c r="B34" s="219" t="s">
        <v>141</v>
      </c>
      <c r="C34" s="99" t="s">
        <v>101</v>
      </c>
      <c r="D34" s="84"/>
      <c r="E34" s="85"/>
      <c r="F34" s="85"/>
      <c r="G34" s="85"/>
      <c r="H34" s="85"/>
      <c r="I34" s="85"/>
      <c r="J34" s="78"/>
      <c r="K34" s="133" t="s">
        <v>17</v>
      </c>
      <c r="L34" s="136">
        <v>0</v>
      </c>
      <c r="M34" s="126">
        <f t="shared" ref="M34" si="11">J34*L34</f>
        <v>0</v>
      </c>
      <c r="N34" s="196">
        <v>1</v>
      </c>
      <c r="O34" s="145">
        <f t="shared" ref="O34" si="12">M34/N34</f>
        <v>0</v>
      </c>
      <c r="P34" s="126"/>
      <c r="Q34" s="73"/>
      <c r="R34" s="73"/>
    </row>
    <row r="35" spans="1:20" s="127" customFormat="1" ht="15" customHeight="1" x14ac:dyDescent="0.2">
      <c r="A35" s="207"/>
      <c r="B35" s="220"/>
      <c r="C35" s="135" t="s">
        <v>150</v>
      </c>
      <c r="D35" s="78"/>
      <c r="E35" s="78"/>
      <c r="F35" s="78"/>
      <c r="G35" s="78"/>
      <c r="H35" s="78"/>
      <c r="I35" s="78"/>
      <c r="J35" s="79"/>
      <c r="K35" s="81" t="s">
        <v>7</v>
      </c>
      <c r="L35" s="81"/>
      <c r="M35" s="126">
        <f>($D35*'1-Assumptions'!$D$8)+($E35*'1-Assumptions'!$D$9)+($F35*'1-Assumptions'!$D$10)+($G35*'1-Assumptions'!$D$11)+($H35*'1-Assumptions'!$D$12)+($I35*'1-Assumptions'!$D$13)</f>
        <v>0</v>
      </c>
      <c r="N35" s="198"/>
      <c r="O35" s="145">
        <f>M35/N34</f>
        <v>0</v>
      </c>
      <c r="P35" s="126"/>
      <c r="Q35" s="73"/>
      <c r="R35" s="73"/>
    </row>
    <row r="36" spans="1:20" s="127" customFormat="1" ht="25.5" x14ac:dyDescent="0.2">
      <c r="A36" s="207"/>
      <c r="B36" s="204" t="s">
        <v>38</v>
      </c>
      <c r="C36" s="137" t="s">
        <v>99</v>
      </c>
      <c r="D36" s="138"/>
      <c r="E36" s="139"/>
      <c r="F36" s="139"/>
      <c r="G36" s="139"/>
      <c r="H36" s="139"/>
      <c r="I36" s="139"/>
      <c r="J36" s="78"/>
      <c r="K36" s="133" t="s">
        <v>17</v>
      </c>
      <c r="L36" s="136">
        <v>0</v>
      </c>
      <c r="M36" s="126">
        <f t="shared" ref="M36" si="13">J36*L36</f>
        <v>0</v>
      </c>
      <c r="N36" s="196">
        <v>1</v>
      </c>
      <c r="O36" s="145">
        <f t="shared" ref="O36:O38" si="14">M36/N36</f>
        <v>0</v>
      </c>
      <c r="P36" s="126"/>
      <c r="Q36" s="73"/>
      <c r="R36" s="73"/>
    </row>
    <row r="37" spans="1:20" s="127" customFormat="1" ht="15" customHeight="1" x14ac:dyDescent="0.2">
      <c r="A37" s="207"/>
      <c r="B37" s="206"/>
      <c r="C37" s="140" t="s">
        <v>121</v>
      </c>
      <c r="D37" s="78"/>
      <c r="E37" s="78"/>
      <c r="F37" s="78"/>
      <c r="G37" s="78"/>
      <c r="H37" s="78"/>
      <c r="I37" s="78"/>
      <c r="J37" s="79"/>
      <c r="K37" s="81" t="s">
        <v>7</v>
      </c>
      <c r="L37" s="81"/>
      <c r="M37" s="126">
        <f>($D37*'1-Assumptions'!$D$8)+($E37*'1-Assumptions'!$D$9)+($F37*'1-Assumptions'!$D$10)+($G37*'1-Assumptions'!$D$11)+($H37*'1-Assumptions'!$D$12)+($I37*'1-Assumptions'!$D$13)</f>
        <v>0</v>
      </c>
      <c r="N37" s="198"/>
      <c r="O37" s="145">
        <f>M37/N36</f>
        <v>0</v>
      </c>
      <c r="P37" s="126"/>
      <c r="Q37" s="73"/>
      <c r="R37" s="134"/>
    </row>
    <row r="38" spans="1:20" s="127" customFormat="1" ht="15" customHeight="1" x14ac:dyDescent="0.2">
      <c r="A38" s="207"/>
      <c r="B38" s="205"/>
      <c r="C38" s="102" t="s">
        <v>74</v>
      </c>
      <c r="D38" s="138"/>
      <c r="E38" s="139"/>
      <c r="F38" s="139"/>
      <c r="G38" s="139"/>
      <c r="H38" s="139"/>
      <c r="I38" s="139"/>
      <c r="J38" s="78"/>
      <c r="K38" s="133" t="s">
        <v>17</v>
      </c>
      <c r="L38" s="136">
        <v>0</v>
      </c>
      <c r="M38" s="126">
        <f t="shared" ref="M38:M39" si="15">J38*L38</f>
        <v>0</v>
      </c>
      <c r="N38" s="80">
        <v>1</v>
      </c>
      <c r="O38" s="145">
        <f t="shared" si="14"/>
        <v>0</v>
      </c>
      <c r="P38" s="126"/>
      <c r="Q38" s="73"/>
      <c r="R38" s="73"/>
    </row>
    <row r="39" spans="1:20" s="127" customFormat="1" ht="15" customHeight="1" x14ac:dyDescent="0.2">
      <c r="A39" s="212"/>
      <c r="B39" s="210" t="s">
        <v>44</v>
      </c>
      <c r="C39" s="99" t="s">
        <v>101</v>
      </c>
      <c r="D39" s="84"/>
      <c r="E39" s="85"/>
      <c r="F39" s="85"/>
      <c r="G39" s="85"/>
      <c r="H39" s="85"/>
      <c r="I39" s="85"/>
      <c r="J39" s="78"/>
      <c r="K39" s="133" t="s">
        <v>17</v>
      </c>
      <c r="L39" s="136">
        <v>0</v>
      </c>
      <c r="M39" s="126">
        <f t="shared" si="15"/>
        <v>0</v>
      </c>
      <c r="N39" s="196">
        <v>1</v>
      </c>
      <c r="O39" s="145">
        <f t="shared" ref="O39" si="16">M39/N39</f>
        <v>0</v>
      </c>
      <c r="P39" s="126"/>
      <c r="Q39" s="73"/>
      <c r="R39" s="73"/>
    </row>
    <row r="40" spans="1:20" s="127" customFormat="1" ht="15" customHeight="1" x14ac:dyDescent="0.2">
      <c r="A40" s="213"/>
      <c r="B40" s="211"/>
      <c r="C40" s="135" t="s">
        <v>150</v>
      </c>
      <c r="D40" s="78"/>
      <c r="E40" s="78"/>
      <c r="F40" s="78"/>
      <c r="G40" s="78"/>
      <c r="H40" s="78"/>
      <c r="I40" s="78"/>
      <c r="J40" s="79"/>
      <c r="K40" s="81" t="s">
        <v>7</v>
      </c>
      <c r="L40" s="81"/>
      <c r="M40" s="126">
        <f>($D40*'1-Assumptions'!$D$8)+($E40*'1-Assumptions'!$D$9)+($F40*'1-Assumptions'!$D$10)+($G40*'1-Assumptions'!$D$11)+($H40*'1-Assumptions'!$D$12)+($I40*'1-Assumptions'!$D$13)</f>
        <v>0</v>
      </c>
      <c r="N40" s="198"/>
      <c r="O40" s="145">
        <f>M40/N39</f>
        <v>0</v>
      </c>
      <c r="P40" s="126"/>
      <c r="Q40" s="73"/>
      <c r="R40" s="73"/>
    </row>
    <row r="41" spans="1:20" s="86" customFormat="1" x14ac:dyDescent="0.25">
      <c r="A41" s="75"/>
      <c r="B41" s="141" t="s">
        <v>12</v>
      </c>
      <c r="C41" s="83" t="s">
        <v>80</v>
      </c>
      <c r="D41" s="84"/>
      <c r="E41" s="85"/>
      <c r="F41" s="85"/>
      <c r="G41" s="85"/>
      <c r="H41" s="85"/>
      <c r="I41" s="85"/>
      <c r="J41" s="78"/>
      <c r="K41" s="80" t="s">
        <v>17</v>
      </c>
      <c r="L41" s="97">
        <v>0</v>
      </c>
      <c r="M41" s="146">
        <f t="shared" ref="M41" si="17">J41*L41</f>
        <v>0</v>
      </c>
      <c r="N41" s="80">
        <v>1</v>
      </c>
      <c r="O41" s="145">
        <f>M41/N41</f>
        <v>0</v>
      </c>
      <c r="P41" s="126"/>
      <c r="Q41" s="73"/>
      <c r="R41" s="73"/>
    </row>
    <row r="42" spans="1:20" s="127" customFormat="1" ht="15" customHeight="1" x14ac:dyDescent="0.2">
      <c r="A42" s="212"/>
      <c r="B42" s="214" t="s">
        <v>58</v>
      </c>
      <c r="C42" s="99" t="s">
        <v>101</v>
      </c>
      <c r="D42" s="84"/>
      <c r="E42" s="85"/>
      <c r="F42" s="85"/>
      <c r="G42" s="85"/>
      <c r="H42" s="85"/>
      <c r="I42" s="85"/>
      <c r="J42" s="78"/>
      <c r="K42" s="133" t="s">
        <v>17</v>
      </c>
      <c r="L42" s="97">
        <v>0</v>
      </c>
      <c r="M42" s="126">
        <f t="shared" ref="M42" si="18">J42*L42</f>
        <v>0</v>
      </c>
      <c r="N42" s="196">
        <v>1</v>
      </c>
      <c r="O42" s="145">
        <f t="shared" ref="O42" si="19">M42/N42</f>
        <v>0</v>
      </c>
      <c r="P42" s="126"/>
      <c r="Q42" s="73"/>
      <c r="R42" s="73"/>
    </row>
    <row r="43" spans="1:20" s="127" customFormat="1" ht="15" customHeight="1" x14ac:dyDescent="0.2">
      <c r="A43" s="213"/>
      <c r="B43" s="215"/>
      <c r="C43" s="135" t="s">
        <v>150</v>
      </c>
      <c r="D43" s="78"/>
      <c r="E43" s="78"/>
      <c r="F43" s="78"/>
      <c r="G43" s="78"/>
      <c r="H43" s="78"/>
      <c r="I43" s="78"/>
      <c r="J43" s="79"/>
      <c r="K43" s="81" t="s">
        <v>7</v>
      </c>
      <c r="L43" s="81"/>
      <c r="M43" s="126">
        <f>($D43*'1-Assumptions'!$D$8)+($E43*'1-Assumptions'!$D$9)+($F43*'1-Assumptions'!$D$10)+($G43*'1-Assumptions'!$D$11)+($H43*'1-Assumptions'!$D$12)+($I43*'1-Assumptions'!$D$13)</f>
        <v>0</v>
      </c>
      <c r="N43" s="198"/>
      <c r="O43" s="145">
        <f>M43/N42</f>
        <v>0</v>
      </c>
      <c r="P43" s="126"/>
      <c r="Q43" s="73"/>
      <c r="R43" s="73"/>
    </row>
    <row r="44" spans="1:20" s="74" customFormat="1" x14ac:dyDescent="0.25">
      <c r="A44" s="203" t="s">
        <v>33</v>
      </c>
      <c r="B44" s="203"/>
      <c r="C44" s="203"/>
      <c r="D44" s="203"/>
      <c r="E44" s="203"/>
      <c r="F44" s="203"/>
      <c r="G44" s="203"/>
      <c r="H44" s="203"/>
      <c r="I44" s="203"/>
      <c r="J44" s="203"/>
      <c r="K44" s="203"/>
      <c r="L44" s="203"/>
      <c r="M44" s="203"/>
      <c r="N44" s="203"/>
      <c r="O44" s="203"/>
      <c r="P44" s="124">
        <f>SUM(O44:O47)</f>
        <v>0</v>
      </c>
      <c r="Q44" s="73"/>
      <c r="R44" s="73"/>
    </row>
    <row r="45" spans="1:20" s="74" customFormat="1" x14ac:dyDescent="0.25">
      <c r="A45" s="75"/>
      <c r="B45" s="76" t="s">
        <v>34</v>
      </c>
      <c r="C45" s="94" t="s">
        <v>78</v>
      </c>
      <c r="D45" s="142"/>
      <c r="E45" s="77"/>
      <c r="F45" s="77"/>
      <c r="G45" s="77"/>
      <c r="H45" s="77"/>
      <c r="I45" s="77"/>
      <c r="J45" s="79">
        <v>1</v>
      </c>
      <c r="K45" s="80" t="s">
        <v>17</v>
      </c>
      <c r="L45" s="97">
        <v>0</v>
      </c>
      <c r="M45" s="126">
        <f>J45*L45</f>
        <v>0</v>
      </c>
      <c r="N45" s="80">
        <v>1</v>
      </c>
      <c r="O45" s="145">
        <f>M45/N45</f>
        <v>0</v>
      </c>
      <c r="P45" s="126"/>
      <c r="Q45" s="73"/>
      <c r="R45" s="73"/>
    </row>
    <row r="46" spans="1:20" s="74" customFormat="1" x14ac:dyDescent="0.25">
      <c r="A46" s="90"/>
      <c r="B46" s="91" t="s">
        <v>35</v>
      </c>
      <c r="C46" s="94"/>
      <c r="D46" s="142"/>
      <c r="E46" s="77"/>
      <c r="F46" s="77"/>
      <c r="G46" s="77"/>
      <c r="H46" s="77"/>
      <c r="I46" s="77"/>
      <c r="J46" s="79">
        <v>1</v>
      </c>
      <c r="K46" s="80" t="s">
        <v>17</v>
      </c>
      <c r="L46" s="97">
        <v>0</v>
      </c>
      <c r="M46" s="126">
        <f>J46*L46</f>
        <v>0</v>
      </c>
      <c r="N46" s="80">
        <v>1</v>
      </c>
      <c r="O46" s="145">
        <f>M46/N46</f>
        <v>0</v>
      </c>
      <c r="P46" s="126"/>
      <c r="Q46" s="73"/>
      <c r="R46" s="73"/>
    </row>
    <row r="47" spans="1:20" s="74" customFormat="1" x14ac:dyDescent="0.25">
      <c r="A47" s="130"/>
      <c r="B47" s="91" t="s">
        <v>39</v>
      </c>
      <c r="C47" s="143" t="s">
        <v>77</v>
      </c>
      <c r="D47" s="142"/>
      <c r="E47" s="77"/>
      <c r="F47" s="77"/>
      <c r="G47" s="77"/>
      <c r="H47" s="77"/>
      <c r="I47" s="77"/>
      <c r="J47" s="79">
        <v>1</v>
      </c>
      <c r="K47" s="80" t="s">
        <v>17</v>
      </c>
      <c r="L47" s="97">
        <v>0</v>
      </c>
      <c r="M47" s="126">
        <f>J47*L47</f>
        <v>0</v>
      </c>
      <c r="N47" s="78">
        <v>1</v>
      </c>
      <c r="O47" s="145">
        <f>M47/N47</f>
        <v>0</v>
      </c>
      <c r="P47" s="126"/>
      <c r="Q47" s="73"/>
      <c r="R47" s="73"/>
    </row>
    <row r="48" spans="1:20" s="74" customFormat="1" ht="15" customHeight="1" x14ac:dyDescent="0.25">
      <c r="A48" s="199" t="s">
        <v>51</v>
      </c>
      <c r="B48" s="200"/>
      <c r="C48" s="200"/>
      <c r="D48" s="200"/>
      <c r="E48" s="200"/>
      <c r="F48" s="200"/>
      <c r="G48" s="200"/>
      <c r="H48" s="200"/>
      <c r="I48" s="200"/>
      <c r="J48" s="200"/>
      <c r="K48" s="200"/>
      <c r="L48" s="200"/>
      <c r="M48" s="200"/>
      <c r="N48" s="200"/>
      <c r="O48" s="201"/>
      <c r="P48" s="125">
        <f>SUM(P3,P22,P44)</f>
        <v>0</v>
      </c>
      <c r="Q48" s="71"/>
      <c r="R48" s="112"/>
      <c r="S48" s="111"/>
      <c r="T48" s="111"/>
    </row>
    <row r="49" spans="2:17" s="74" customFormat="1" x14ac:dyDescent="0.25">
      <c r="B49" s="113"/>
      <c r="C49" s="113"/>
      <c r="D49" s="113"/>
      <c r="E49" s="113"/>
      <c r="F49" s="113"/>
      <c r="G49" s="113"/>
      <c r="H49" s="113"/>
      <c r="I49" s="113"/>
      <c r="J49" s="113"/>
      <c r="K49" s="113"/>
      <c r="L49" s="114"/>
      <c r="M49" s="114"/>
      <c r="N49" s="113"/>
      <c r="O49" s="114"/>
      <c r="P49" s="114"/>
      <c r="Q49" s="71"/>
    </row>
    <row r="50" spans="2:17" s="74" customFormat="1" x14ac:dyDescent="0.25">
      <c r="B50" s="113"/>
      <c r="C50" s="113"/>
      <c r="D50" s="113"/>
      <c r="E50" s="113"/>
      <c r="F50" s="113"/>
      <c r="G50" s="113"/>
      <c r="H50" s="113"/>
      <c r="I50" s="113"/>
      <c r="J50" s="113"/>
      <c r="K50" s="113"/>
      <c r="L50" s="114"/>
      <c r="M50" s="114"/>
      <c r="N50" s="113"/>
      <c r="O50" s="114"/>
      <c r="P50" s="114"/>
      <c r="Q50" s="71"/>
    </row>
    <row r="51" spans="2:17" s="74" customFormat="1" x14ac:dyDescent="0.25">
      <c r="B51" s="113"/>
      <c r="C51" s="113"/>
      <c r="D51" s="113"/>
      <c r="E51" s="113"/>
      <c r="F51" s="113"/>
      <c r="G51" s="113"/>
      <c r="H51" s="113"/>
      <c r="I51" s="113"/>
      <c r="J51" s="113"/>
      <c r="K51" s="113"/>
      <c r="L51" s="114"/>
      <c r="M51" s="114"/>
      <c r="N51" s="113"/>
      <c r="O51" s="114"/>
      <c r="P51" s="114"/>
      <c r="Q51" s="71"/>
    </row>
    <row r="52" spans="2:17" s="74" customFormat="1" x14ac:dyDescent="0.25">
      <c r="B52" s="113"/>
      <c r="C52" s="113"/>
      <c r="D52" s="113"/>
      <c r="E52" s="113"/>
      <c r="F52" s="113"/>
      <c r="G52" s="113"/>
      <c r="H52" s="113"/>
      <c r="I52" s="113"/>
      <c r="J52" s="113"/>
      <c r="K52" s="113"/>
      <c r="L52" s="114"/>
      <c r="M52" s="114"/>
      <c r="N52" s="113"/>
      <c r="O52" s="114"/>
      <c r="P52" s="114"/>
      <c r="Q52" s="71"/>
    </row>
    <row r="53" spans="2:17" s="74" customFormat="1" x14ac:dyDescent="0.25">
      <c r="B53" s="113"/>
      <c r="C53" s="113"/>
      <c r="D53" s="113"/>
      <c r="E53" s="113"/>
      <c r="F53" s="113"/>
      <c r="G53" s="113"/>
      <c r="H53" s="113"/>
      <c r="I53" s="113"/>
      <c r="J53" s="113"/>
      <c r="K53" s="113"/>
      <c r="L53" s="114"/>
      <c r="M53" s="114"/>
      <c r="N53" s="113"/>
      <c r="O53" s="114"/>
      <c r="P53" s="114"/>
      <c r="Q53" s="71"/>
    </row>
  </sheetData>
  <sheetProtection sheet="1" insertRows="0" deleteRows="0"/>
  <mergeCells count="62">
    <mergeCell ref="A18:A19"/>
    <mergeCell ref="A2:B2"/>
    <mergeCell ref="A12:A13"/>
    <mergeCell ref="B12:B13"/>
    <mergeCell ref="A3:O3"/>
    <mergeCell ref="N12:N13"/>
    <mergeCell ref="B4:B6"/>
    <mergeCell ref="L4:L6"/>
    <mergeCell ref="M4:M6"/>
    <mergeCell ref="N4:N6"/>
    <mergeCell ref="O4:O6"/>
    <mergeCell ref="A39:A40"/>
    <mergeCell ref="N14:N15"/>
    <mergeCell ref="N16:N17"/>
    <mergeCell ref="D19:E19"/>
    <mergeCell ref="D21:E21"/>
    <mergeCell ref="A14:A15"/>
    <mergeCell ref="B14:B15"/>
    <mergeCell ref="A20:A21"/>
    <mergeCell ref="B20:B21"/>
    <mergeCell ref="B16:B17"/>
    <mergeCell ref="A34:A35"/>
    <mergeCell ref="B34:B35"/>
    <mergeCell ref="N34:N35"/>
    <mergeCell ref="N30:N31"/>
    <mergeCell ref="A30:A31"/>
    <mergeCell ref="A16:A17"/>
    <mergeCell ref="A48:O48"/>
    <mergeCell ref="A36:A38"/>
    <mergeCell ref="B36:B38"/>
    <mergeCell ref="B18:B19"/>
    <mergeCell ref="B39:B40"/>
    <mergeCell ref="A32:A33"/>
    <mergeCell ref="B32:B33"/>
    <mergeCell ref="A42:A43"/>
    <mergeCell ref="B42:B43"/>
    <mergeCell ref="N32:N33"/>
    <mergeCell ref="N36:N37"/>
    <mergeCell ref="N39:N40"/>
    <mergeCell ref="N42:N43"/>
    <mergeCell ref="A44:O44"/>
    <mergeCell ref="A22:O22"/>
    <mergeCell ref="B30:B31"/>
    <mergeCell ref="P4:P6"/>
    <mergeCell ref="B23:B25"/>
    <mergeCell ref="L23:L25"/>
    <mergeCell ref="M23:M25"/>
    <mergeCell ref="N23:N25"/>
    <mergeCell ref="O23:O25"/>
    <mergeCell ref="P23:P25"/>
    <mergeCell ref="B7:B9"/>
    <mergeCell ref="L7:L9"/>
    <mergeCell ref="M7:M9"/>
    <mergeCell ref="N7:N9"/>
    <mergeCell ref="O7:O9"/>
    <mergeCell ref="P7:P9"/>
    <mergeCell ref="P26:P28"/>
    <mergeCell ref="B26:B28"/>
    <mergeCell ref="L26:L28"/>
    <mergeCell ref="M26:M28"/>
    <mergeCell ref="N26:N28"/>
    <mergeCell ref="O26:O28"/>
  </mergeCells>
  <dataValidations xWindow="254" yWindow="577" count="20">
    <dataValidation type="list" allowBlank="1" showInputMessage="1" showErrorMessage="1" prompt="Select &quot;linear ft&quot; if staff will perform work._x000a__x000a_Select &quot;ea&quot; if work will be contracted out." sqref="K12">
      <formula1>"linear ft, ea"</formula1>
    </dataValidation>
    <dataValidation allowBlank="1" showErrorMessage="1" sqref="J18"/>
    <dataValidation allowBlank="1" showInputMessage="1" showErrorMessage="1" prompt="If site visit is included in stewardship monitoring visit, add a note in the Description and include that time on the Land &amp; Easement Stewardship tab." sqref="D10:I10"/>
    <dataValidation allowBlank="1" showInputMessage="1" showErrorMessage="1" prompt="Enter your own description.  _x000a__x000a_These two rows may be copied and pasted as many times as needed." sqref="B42:B43"/>
    <dataValidation allowBlank="1" showInputMessage="1" showErrorMessage="1" prompt="If being used on more than one property, enter the percent of time the equipment will be used on this property." sqref="J20"/>
    <dataValidation allowBlank="1" showInputMessage="1" showErrorMessage="1" prompt="Enter time for Staff oversight if the burn will be contracted out." sqref="C37"/>
    <dataValidation type="list" errorStyle="information" allowBlank="1" showDropDown="1" showInputMessage="1" error="Add a description of material to be used." prompt="Enter &quot;Materials&quot; if staff will perform the work, or &quot;Contract amount&quot; if the work will be contracted out._x000a__x000a_Add a description of the materials in parentheses." sqref="C12 C16 C39 C42">
      <formula1>"Materials (add description), Contract amount"</formula1>
    </dataValidation>
    <dataValidation allowBlank="1" showInputMessage="1" showErrorMessage="1" prompt="If site visit is included in stewardship monitoring visit, add an explanatory note in the Description and include that time on the Land &amp; Easement Stewardship tab." sqref="C10"/>
    <dataValidation type="list" allowBlank="1" showInputMessage="1" prompt="Select additional tasks as needed._x000a__x000a_These two rows may be copied and pasted as many times as needed." sqref="B37">
      <formula1>$A$17:$A$25</formula1>
    </dataValidation>
    <dataValidation allowBlank="1" showInputMessage="1" showErrorMessage="1" prompt="Enter &quot;Labor&quot; if staff will perform the work. _x000a__x000a_Enter &quot;Staff oversight&quot; if the work will be contracted out." sqref="C13 C17 C43 C40 C33 C35"/>
    <dataValidation type="list" errorStyle="information" allowBlank="1" showDropDown="1" showInputMessage="1" error="Add a description of material to be used." prompt="Enter &quot;Materials&quot; if staff will perform the work, or &quot;Contract amount&quot; if the work will be contracted out._x000a__x000a_Add a description of the materials (e.g. herbicide) in parentheses." sqref="C32 C34">
      <formula1>"Materials (add description), Contract amount"</formula1>
    </dataValidation>
    <dataValidation allowBlank="1" showErrorMessage="1" prompt="If site visit is included in stewardship monitoring visit, add a note in the Description and include that time on the Land &amp; Easement Stewardship tab." sqref="C4:C9 C23:C28"/>
    <dataValidation allowBlank="1" showInputMessage="1" showErrorMessage="1" prompt="Add description of signs (e.g. type – boundary, No Trespassing, interpretive; size; material; mounting post)." sqref="C14"/>
    <dataValidation allowBlank="1" showInputMessage="1" showErrorMessage="1" prompt="Enter the appropriate recurrence interval in years." sqref="N7:N9 N26:N28"/>
    <dataValidation allowBlank="1" showInputMessage="1" showErrorMessage="1" prompt="Enter # of separate round trips annually. _x000a__x000a_E.g., if 2 staff will travel together and make 1 trip, enter 1. If 2 staff will each make 1 trip at different times, enter 2." sqref="J4 J23"/>
    <dataValidation allowBlank="1" showInputMessage="1" showErrorMessage="1" prompt="Enter total # of days all employees will spend for all trips annually. _x000a__x000a_E.g., if 2 employees will spend two days working, enter 4 days of meals. If a day trip is planned and only half the per diem is needed, enter 0.5 times the number of employees." sqref="J6 J25"/>
    <dataValidation allowBlank="1" showInputMessage="1" showErrorMessage="1" prompt="Enter total # of nights all employees will spend for all trips annually._x000a__x000a_E.g., if 2 employees share a hotel room for 2 nights, enter 2. If 2 employees get separate rooms for 2 nights, enter 4." sqref="J5 J24"/>
    <dataValidation allowBlank="1" showInputMessage="1" showErrorMessage="1" prompt="Enter total # of nights all employees will spend for all trips done less than annually._x000a__x000a_E.g., if 2 employees share a hotel room for 2 nights, enter 2. If 2 employees get separate rooms for 2 nights, enter 4." sqref="J8 J27"/>
    <dataValidation allowBlank="1" showInputMessage="1" showErrorMessage="1" prompt="Enter total # of days all employees will spend for all non-annual trips. _x000a__x000a_E.g., if 2 employees will spend two days working, enter 4 days of meals. If a day trip is planned and only half the per diem is needed, enter 0.5 times the number of employees." sqref="J9 J28"/>
    <dataValidation allowBlank="1" showInputMessage="1" showErrorMessage="1" prompt="Enter # of separate round trips done less than annually. If trips are planned with varying frequencies, copy &amp; paste these rows._x000a__x000a_E.g., if 2 staff will travel together and make 1 trip, enter 1. If 2 staff will each make 1 trip at different times, enter 2." sqref="J7 J26"/>
  </dataValidations>
  <pageMargins left="0.7" right="0.7" top="0.75" bottom="0.75" header="0.3" footer="0.3"/>
  <pageSetup paperSize="5" scale="72" orientation="landscape" horizontalDpi="1200" verticalDpi="1200" r:id="rId1"/>
  <extLst>
    <ext xmlns:x14="http://schemas.microsoft.com/office/spreadsheetml/2009/9/main" uri="{CCE6A557-97BC-4b89-ADB6-D9C93CAAB3DF}">
      <x14:dataValidations xmlns:xm="http://schemas.microsoft.com/office/excel/2006/main" xWindow="254" yWindow="577" count="3">
        <x14:dataValidation type="list" allowBlank="1" showInputMessage="1" prompt="Select additional tasks as needed._x000a__x000a_These two rows may be copied and pasted as many times as needed.">
          <x14:formula1>
            <xm:f>'LookUp tables'!$A$11:$A$20</xm:f>
          </x14:formula1>
          <xm:sqref>B16:B17</xm:sqref>
        </x14:dataValidation>
        <x14:dataValidation type="list" allowBlank="1" showInputMessage="1" showErrorMessage="1" prompt="Select from drop-down list, or enter your own description in the cell to the right._x000a__x000a_This row may be copied and pasted as many times as needed.">
          <x14:formula1>
            <xm:f>'LookUp tables'!$A$23:$A$31</xm:f>
          </x14:formula1>
          <xm:sqref>C19 C21</xm:sqref>
        </x14:dataValidation>
        <x14:dataValidation type="list" allowBlank="1" showInputMessage="1" showErrorMessage="1" prompt="Select appropriate task._x000a__x000a_These two rows may be copied and pasted as many times as needed.">
          <x14:formula1>
            <xm:f>'LookUp tables'!$A$34:$A$37</xm:f>
          </x14:formula1>
          <xm:sqref>B39:B40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5"/>
  <sheetViews>
    <sheetView zoomScaleNormal="100" zoomScaleSheetLayoutView="100" workbookViewId="0">
      <selection activeCell="D6" sqref="D6"/>
    </sheetView>
  </sheetViews>
  <sheetFormatPr defaultRowHeight="12.75" x14ac:dyDescent="0.2"/>
  <cols>
    <col min="1" max="1" width="40.85546875" style="147" customWidth="1"/>
    <col min="2" max="2" width="11.28515625" style="147" bestFit="1" customWidth="1"/>
    <col min="3" max="3" width="14.28515625" style="147" customWidth="1"/>
    <col min="4" max="4" width="12.85546875" style="147" customWidth="1"/>
    <col min="5" max="5" width="15.5703125" style="147" bestFit="1" customWidth="1"/>
    <col min="6" max="6" width="9.42578125" style="147" bestFit="1" customWidth="1"/>
    <col min="7" max="16384" width="9.140625" style="147"/>
  </cols>
  <sheetData>
    <row r="1" spans="1:7" ht="15.75" x14ac:dyDescent="0.2">
      <c r="A1" s="117" t="s">
        <v>170</v>
      </c>
      <c r="B1" s="152"/>
      <c r="C1" s="152"/>
      <c r="D1" s="152"/>
      <c r="E1" s="152"/>
      <c r="F1" s="152"/>
    </row>
    <row r="2" spans="1:7" ht="15.75" x14ac:dyDescent="0.2">
      <c r="A2" s="117"/>
      <c r="B2" s="152"/>
      <c r="C2" s="152"/>
      <c r="D2" s="152"/>
      <c r="E2" s="152"/>
      <c r="F2" s="152"/>
    </row>
    <row r="3" spans="1:7" s="1" customFormat="1" ht="25.5" x14ac:dyDescent="0.2">
      <c r="A3" s="4" t="s">
        <v>2</v>
      </c>
      <c r="B3" s="4" t="s">
        <v>125</v>
      </c>
      <c r="C3" s="30" t="s">
        <v>126</v>
      </c>
      <c r="D3" s="30" t="s">
        <v>127</v>
      </c>
      <c r="E3" s="5" t="s">
        <v>0</v>
      </c>
      <c r="F3" s="5" t="s">
        <v>1</v>
      </c>
    </row>
    <row r="4" spans="1:7" s="1" customFormat="1" x14ac:dyDescent="0.2">
      <c r="A4" s="33">
        <f>'1-Assumptions'!$A$4</f>
        <v>0</v>
      </c>
      <c r="B4" s="34">
        <f>'1-Assumptions'!$B$4</f>
        <v>0</v>
      </c>
      <c r="C4" s="33">
        <f>'1-Assumptions'!$C$4</f>
        <v>0</v>
      </c>
      <c r="D4" s="34">
        <f>'1-Assumptions'!$D$4</f>
        <v>0</v>
      </c>
      <c r="E4" s="153">
        <f>'1-Assumptions'!$E$4</f>
        <v>0</v>
      </c>
      <c r="F4" s="154">
        <f>'1-Assumptions'!$F$4</f>
        <v>0</v>
      </c>
    </row>
    <row r="5" spans="1:7" s="1" customFormat="1" ht="15" x14ac:dyDescent="0.25">
      <c r="A5" s="16"/>
      <c r="B5" s="16"/>
      <c r="C5" s="16"/>
      <c r="D5" s="155"/>
      <c r="E5" s="70"/>
      <c r="F5" s="70"/>
    </row>
    <row r="6" spans="1:7" ht="15" x14ac:dyDescent="0.25">
      <c r="A6" s="230" t="s">
        <v>161</v>
      </c>
      <c r="B6" s="230"/>
      <c r="C6" s="230"/>
    </row>
    <row r="7" spans="1:7" ht="15" x14ac:dyDescent="0.25">
      <c r="A7" s="156" t="s">
        <v>53</v>
      </c>
      <c r="B7" s="157"/>
      <c r="C7" s="158">
        <f>'2-Stewardship'!$P$27</f>
        <v>0</v>
      </c>
      <c r="E7" s="148"/>
      <c r="F7" s="111"/>
      <c r="G7" s="111"/>
    </row>
    <row r="8" spans="1:7" x14ac:dyDescent="0.2">
      <c r="A8" s="159" t="s">
        <v>8</v>
      </c>
      <c r="B8" s="160">
        <f>'1-Assumptions'!B$25</f>
        <v>0</v>
      </c>
      <c r="C8" s="161">
        <f>C$7*B8</f>
        <v>0</v>
      </c>
    </row>
    <row r="9" spans="1:7" ht="13.5" thickBot="1" x14ac:dyDescent="0.25">
      <c r="A9" s="159" t="s">
        <v>124</v>
      </c>
      <c r="B9" s="160">
        <f>'1-Assumptions'!B$26</f>
        <v>0</v>
      </c>
      <c r="C9" s="161">
        <f>(C7+C8)*B9</f>
        <v>0</v>
      </c>
      <c r="D9" s="149"/>
    </row>
    <row r="10" spans="1:7" ht="25.5" x14ac:dyDescent="0.2">
      <c r="A10" s="162" t="s">
        <v>120</v>
      </c>
      <c r="B10" s="163"/>
      <c r="C10" s="164">
        <f>SUM(C7:C9)</f>
        <v>0</v>
      </c>
      <c r="D10" s="150"/>
      <c r="E10" s="150"/>
      <c r="F10" s="150"/>
    </row>
    <row r="11" spans="1:7" x14ac:dyDescent="0.2">
      <c r="A11" s="165" t="s">
        <v>107</v>
      </c>
      <c r="B11" s="166">
        <f>'1-Assumptions'!$B$23</f>
        <v>0</v>
      </c>
      <c r="C11" s="167"/>
      <c r="D11" s="150"/>
      <c r="E11" s="150"/>
      <c r="F11" s="150"/>
    </row>
    <row r="12" spans="1:7" ht="13.5" thickBot="1" x14ac:dyDescent="0.25">
      <c r="A12" s="159" t="s">
        <v>71</v>
      </c>
      <c r="B12" s="160"/>
      <c r="C12" s="161">
        <f>'2-Stewardship'!$M$20</f>
        <v>0</v>
      </c>
    </row>
    <row r="13" spans="1:7" ht="30.75" customHeight="1" thickBot="1" x14ac:dyDescent="0.3">
      <c r="A13" s="226" t="s">
        <v>163</v>
      </c>
      <c r="B13" s="227"/>
      <c r="C13" s="168" t="e">
        <f>((C10/B11)*'1-Assumptions'!$B$24)+C12</f>
        <v>#DIV/0!</v>
      </c>
    </row>
    <row r="14" spans="1:7" x14ac:dyDescent="0.2">
      <c r="A14" s="169"/>
      <c r="B14" s="170"/>
      <c r="C14" s="171"/>
    </row>
    <row r="15" spans="1:7" x14ac:dyDescent="0.2">
      <c r="A15" s="172"/>
      <c r="B15" s="173"/>
      <c r="C15" s="174"/>
    </row>
    <row r="16" spans="1:7" ht="15" x14ac:dyDescent="0.25">
      <c r="A16" s="230" t="s">
        <v>162</v>
      </c>
      <c r="B16" s="230"/>
      <c r="C16" s="230"/>
    </row>
    <row r="17" spans="1:7" ht="15" x14ac:dyDescent="0.25">
      <c r="A17" s="156" t="s">
        <v>52</v>
      </c>
      <c r="B17" s="157"/>
      <c r="C17" s="158">
        <f>'3-Land Management &amp; Maint'!$P$48</f>
        <v>0</v>
      </c>
      <c r="D17" s="112"/>
      <c r="E17" s="148"/>
      <c r="F17" s="111"/>
      <c r="G17" s="111"/>
    </row>
    <row r="18" spans="1:7" x14ac:dyDescent="0.2">
      <c r="A18" s="159" t="s">
        <v>8</v>
      </c>
      <c r="B18" s="160">
        <f>'1-Assumptions'!B$25</f>
        <v>0</v>
      </c>
      <c r="C18" s="161">
        <f>C$17*B18</f>
        <v>0</v>
      </c>
    </row>
    <row r="19" spans="1:7" ht="13.5" thickBot="1" x14ac:dyDescent="0.25">
      <c r="A19" s="159" t="s">
        <v>124</v>
      </c>
      <c r="B19" s="160">
        <f>'1-Assumptions'!B$26</f>
        <v>0</v>
      </c>
      <c r="C19" s="161">
        <f>(C17+C18)*B19</f>
        <v>0</v>
      </c>
      <c r="D19" s="149"/>
    </row>
    <row r="20" spans="1:7" x14ac:dyDescent="0.2">
      <c r="A20" s="162" t="s">
        <v>54</v>
      </c>
      <c r="B20" s="163"/>
      <c r="C20" s="164">
        <f>SUM(C17:C19)</f>
        <v>0</v>
      </c>
      <c r="D20" s="150"/>
      <c r="E20" s="150"/>
      <c r="F20" s="150"/>
    </row>
    <row r="21" spans="1:7" ht="13.5" thickBot="1" x14ac:dyDescent="0.25">
      <c r="A21" s="165" t="s">
        <v>107</v>
      </c>
      <c r="B21" s="166">
        <f>'1-Assumptions'!$B$23</f>
        <v>0</v>
      </c>
      <c r="C21" s="167"/>
      <c r="D21" s="150"/>
      <c r="E21" s="150"/>
      <c r="F21" s="150"/>
    </row>
    <row r="22" spans="1:7" ht="30.75" customHeight="1" thickBot="1" x14ac:dyDescent="0.3">
      <c r="A22" s="226" t="s">
        <v>164</v>
      </c>
      <c r="B22" s="227"/>
      <c r="C22" s="168" t="e">
        <f>(C20/B21)*'1-Assumptions'!$B$24</f>
        <v>#DIV/0!</v>
      </c>
    </row>
    <row r="23" spans="1:7" ht="13.5" thickBot="1" x14ac:dyDescent="0.25">
      <c r="A23" s="175"/>
      <c r="B23" s="176"/>
      <c r="C23" s="177"/>
    </row>
    <row r="24" spans="1:7" ht="16.5" thickBot="1" x14ac:dyDescent="0.3">
      <c r="A24" s="228" t="s">
        <v>55</v>
      </c>
      <c r="B24" s="229"/>
      <c r="C24" s="178" t="e">
        <f>C13+C22</f>
        <v>#DIV/0!</v>
      </c>
    </row>
    <row r="25" spans="1:7" x14ac:dyDescent="0.2">
      <c r="C25" s="151"/>
    </row>
  </sheetData>
  <sheetProtection sheet="1" objects="1" scenarios="1"/>
  <mergeCells count="5">
    <mergeCell ref="A22:B22"/>
    <mergeCell ref="A24:B24"/>
    <mergeCell ref="A6:C6"/>
    <mergeCell ref="A16:C16"/>
    <mergeCell ref="A13:B13"/>
  </mergeCell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election activeCell="A40" sqref="A40"/>
    </sheetView>
  </sheetViews>
  <sheetFormatPr defaultRowHeight="12.75" x14ac:dyDescent="0.2"/>
  <cols>
    <col min="1" max="1" width="31.5703125" style="18" bestFit="1" customWidth="1"/>
  </cols>
  <sheetData>
    <row r="1" spans="1:1" x14ac:dyDescent="0.2">
      <c r="A1" s="19" t="s">
        <v>83</v>
      </c>
    </row>
    <row r="2" spans="1:1" x14ac:dyDescent="0.2">
      <c r="A2" s="17" t="s">
        <v>14</v>
      </c>
    </row>
    <row r="3" spans="1:1" x14ac:dyDescent="0.2">
      <c r="A3" s="17" t="s">
        <v>41</v>
      </c>
    </row>
    <row r="4" spans="1:1" x14ac:dyDescent="0.2">
      <c r="A4" s="17" t="s">
        <v>15</v>
      </c>
    </row>
    <row r="5" spans="1:1" ht="12.75" customHeight="1" x14ac:dyDescent="0.2">
      <c r="A5" s="17" t="s">
        <v>16</v>
      </c>
    </row>
    <row r="6" spans="1:1" x14ac:dyDescent="0.2">
      <c r="A6" s="17" t="s">
        <v>50</v>
      </c>
    </row>
    <row r="7" spans="1:1" ht="12.75" customHeight="1" x14ac:dyDescent="0.2">
      <c r="A7" s="17" t="s">
        <v>82</v>
      </c>
    </row>
    <row r="8" spans="1:1" ht="12.75" customHeight="1" x14ac:dyDescent="0.2"/>
    <row r="9" spans="1:1" ht="12.75" customHeight="1" x14ac:dyDescent="0.2"/>
    <row r="10" spans="1:1" ht="12.75" customHeight="1" x14ac:dyDescent="0.2">
      <c r="A10" s="19" t="s">
        <v>57</v>
      </c>
    </row>
    <row r="11" spans="1:1" ht="12.75" customHeight="1" x14ac:dyDescent="0.2">
      <c r="A11" s="17" t="s">
        <v>139</v>
      </c>
    </row>
    <row r="12" spans="1:1" ht="12.75" customHeight="1" x14ac:dyDescent="0.2">
      <c r="A12" s="17" t="s">
        <v>140</v>
      </c>
    </row>
    <row r="13" spans="1:1" ht="12.75" customHeight="1" x14ac:dyDescent="0.2">
      <c r="A13" s="17" t="s">
        <v>27</v>
      </c>
    </row>
    <row r="14" spans="1:1" x14ac:dyDescent="0.2">
      <c r="A14" s="17" t="s">
        <v>32</v>
      </c>
    </row>
    <row r="15" spans="1:1" ht="12.75" customHeight="1" x14ac:dyDescent="0.2">
      <c r="A15" s="17" t="s">
        <v>79</v>
      </c>
    </row>
    <row r="16" spans="1:1" x14ac:dyDescent="0.2">
      <c r="A16" s="17" t="s">
        <v>73</v>
      </c>
    </row>
    <row r="17" spans="1:1" x14ac:dyDescent="0.2">
      <c r="A17" s="17" t="s">
        <v>62</v>
      </c>
    </row>
    <row r="18" spans="1:1" x14ac:dyDescent="0.2">
      <c r="A18" s="17" t="s">
        <v>63</v>
      </c>
    </row>
    <row r="19" spans="1:1" x14ac:dyDescent="0.2">
      <c r="A19" s="17" t="s">
        <v>64</v>
      </c>
    </row>
    <row r="20" spans="1:1" x14ac:dyDescent="0.2">
      <c r="A20" s="17" t="s">
        <v>98</v>
      </c>
    </row>
    <row r="22" spans="1:1" x14ac:dyDescent="0.2">
      <c r="A22" s="19" t="s">
        <v>85</v>
      </c>
    </row>
    <row r="23" spans="1:1" x14ac:dyDescent="0.2">
      <c r="A23" s="17" t="s">
        <v>36</v>
      </c>
    </row>
    <row r="24" spans="1:1" x14ac:dyDescent="0.2">
      <c r="A24" s="17" t="s">
        <v>37</v>
      </c>
    </row>
    <row r="25" spans="1:1" x14ac:dyDescent="0.2">
      <c r="A25" s="17" t="s">
        <v>86</v>
      </c>
    </row>
    <row r="26" spans="1:1" x14ac:dyDescent="0.2">
      <c r="A26" s="17" t="s">
        <v>87</v>
      </c>
    </row>
    <row r="27" spans="1:1" x14ac:dyDescent="0.2">
      <c r="A27" s="17" t="s">
        <v>88</v>
      </c>
    </row>
    <row r="28" spans="1:1" x14ac:dyDescent="0.2">
      <c r="A28" s="17" t="s">
        <v>89</v>
      </c>
    </row>
    <row r="29" spans="1:1" x14ac:dyDescent="0.2">
      <c r="A29" s="17" t="s">
        <v>90</v>
      </c>
    </row>
    <row r="30" spans="1:1" x14ac:dyDescent="0.2">
      <c r="A30" s="17" t="s">
        <v>91</v>
      </c>
    </row>
    <row r="31" spans="1:1" x14ac:dyDescent="0.2">
      <c r="A31" s="17" t="s">
        <v>58</v>
      </c>
    </row>
    <row r="33" spans="1:1" x14ac:dyDescent="0.2">
      <c r="A33" s="19" t="s">
        <v>100</v>
      </c>
    </row>
    <row r="34" spans="1:1" x14ac:dyDescent="0.2">
      <c r="A34" s="17" t="s">
        <v>42</v>
      </c>
    </row>
    <row r="35" spans="1:1" x14ac:dyDescent="0.2">
      <c r="A35" s="17" t="s">
        <v>43</v>
      </c>
    </row>
    <row r="36" spans="1:1" x14ac:dyDescent="0.2">
      <c r="A36" s="17" t="s">
        <v>44</v>
      </c>
    </row>
    <row r="37" spans="1:1" x14ac:dyDescent="0.2">
      <c r="A37" s="29" t="s">
        <v>98</v>
      </c>
    </row>
    <row r="38" spans="1:1" x14ac:dyDescent="0.2">
      <c r="A38" s="19"/>
    </row>
  </sheetData>
  <sheetProtection sheet="1" objects="1" scenarios="1"/>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Policy Auditing</Name>
    <Synchronization>Synchronous</Synchronization>
    <Type>10001</Type>
    <SequenceNumber>1100</SequenceNumber>
    <Assembly>Microsoft.Office.Policy, Version=14.0.0.0, Culture=neutral, PublicKeyToken=71e9bce111e9429c</Assembly>
    <Class>Microsoft.Office.RecordsManagement.Internal.AuditHandler</Class>
    <Data/>
    <Filter/>
  </Receiver>
  <Receiver>
    <Name>Policy Auditing</Name>
    <Synchronization>Synchronous</Synchronization>
    <Type>10002</Type>
    <SequenceNumber>1101</SequenceNumber>
    <Assembly>Microsoft.Office.Policy, Version=14.0.0.0, Culture=neutral, PublicKeyToken=71e9bce111e9429c</Assembly>
    <Class>Microsoft.Office.RecordsManagement.Internal.AuditHandler</Class>
    <Data/>
    <Filter/>
  </Receiver>
  <Receiver>
    <Name>Policy Auditing</Name>
    <Synchronization>Synchronous</Synchronization>
    <Type>10004</Type>
    <SequenceNumber>1102</SequenceNumber>
    <Assembly>Microsoft.Office.Policy, Version=14.0.0.0, Culture=neutral, PublicKeyToken=71e9bce111e9429c</Assembly>
    <Class>Microsoft.Office.RecordsManagement.Internal.AuditHandler</Class>
    <Data/>
    <Filter/>
  </Receiver>
  <Receiver>
    <Name>Policy Auditing</Name>
    <Synchronization>Synchronous</Synchronization>
    <Type>10006</Type>
    <SequenceNumber>1103</SequenceNumber>
    <Assembly>Microsoft.Office.Policy, Version=14.0.0.0, Culture=neutral, PublicKeyToken=71e9bce111e9429c</Assembly>
    <Class>Microsoft.Office.RecordsManagement.Internal.AuditHandler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A207711484D2F4091D6CECB759FEEF6" ma:contentTypeVersion="1" ma:contentTypeDescription="Create a new document." ma:contentTypeScope="" ma:versionID="9a634492d15d6c5778bbf3a009f96f9f">
  <xsd:schema xmlns:xsd="http://www.w3.org/2001/XMLSchema" xmlns:xs="http://www.w3.org/2001/XMLSchema" xmlns:p="http://schemas.microsoft.com/office/2006/metadata/properties" xmlns:ns1="http://schemas.microsoft.com/sharepoint/v3" targetNamespace="http://schemas.microsoft.com/office/2006/metadata/properties" ma:root="true" ma:fieldsID="6f0d331ebd68627ead16f146830ec63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CAA0A56-664A-426C-B55C-B7B16BF9470E}">
  <ds:schemaRefs>
    <ds:schemaRef ds:uri="http://schemas.microsoft.com/sharepoint/events"/>
  </ds:schemaRefs>
</ds:datastoreItem>
</file>

<file path=customXml/itemProps2.xml><?xml version="1.0" encoding="utf-8"?>
<ds:datastoreItem xmlns:ds="http://schemas.openxmlformats.org/officeDocument/2006/customXml" ds:itemID="{A6AE6621-785B-43F6-B63B-FAC103CA0944}"/>
</file>

<file path=customXml/itemProps3.xml><?xml version="1.0" encoding="utf-8"?>
<ds:datastoreItem xmlns:ds="http://schemas.openxmlformats.org/officeDocument/2006/customXml" ds:itemID="{D257BE60-F10F-429F-A51A-5CB347EC895D}"/>
</file>

<file path=customXml/itemProps4.xml><?xml version="1.0" encoding="utf-8"?>
<ds:datastoreItem xmlns:ds="http://schemas.openxmlformats.org/officeDocument/2006/customXml" ds:itemID="{0FF1B95A-026D-4922-9477-1B50FC8997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1-Assumptions</vt:lpstr>
      <vt:lpstr>2-Stewardship</vt:lpstr>
      <vt:lpstr>3-Land Management &amp; Maint</vt:lpstr>
      <vt:lpstr>4-Summary</vt:lpstr>
      <vt:lpstr>LookUp tables</vt:lpstr>
      <vt:lpstr>'1-Assumptions'!Print_Area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Stewardship Costs Calculator</dc:title>
  <dc:creator>The Nature Conservancy</dc:creator>
  <cp:keywords>LPF Loans; project package; Stewardship</cp:keywords>
  <cp:lastModifiedBy>Angela Sturdevant</cp:lastModifiedBy>
  <cp:lastPrinted>2015-04-06T23:16:41Z</cp:lastPrinted>
  <dcterms:created xsi:type="dcterms:W3CDTF">2003-01-28T16:40:04Z</dcterms:created>
  <dcterms:modified xsi:type="dcterms:W3CDTF">2016-05-06T18:53:17Z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0x0101005A207711484D2F4091D6CECB759FEEF6</vt:lpwstr>
  </property>
  <property fmtid="{D5CDD505-2E9C-101B-9397-08002B2CF9AE}" pid="3" name="GeoRegionTerms">
    <vt:lpwstr/>
  </property>
  <property fmtid="{D5CDD505-2E9C-101B-9397-08002B2CF9AE}" pid="4" name="TaxKeyword">
    <vt:lpwstr>21586;#project package|6a1ee84e-388d-46b5-af7f-63cc926dd0f1;#12666;#Stewardship|464edb92-743a-41cd-a269-cbbaab664795;#10729;#LPF Loans|61c163be-5660-4669-ab92-4c64297857d6</vt:lpwstr>
  </property>
  <property fmtid="{D5CDD505-2E9C-101B-9397-08002B2CF9AE}" pid="5" name="ConservationTerms">
    <vt:lpwstr/>
  </property>
  <property fmtid="{D5CDD505-2E9C-101B-9397-08002B2CF9AE}" pid="6" name="DepartmentalTerms">
    <vt:lpwstr>11216;#Conservation Information Management|c40b0261-377b-41d6-bae2-78f6063e9a96;#9815;#Legal|d5f4529f-bcb8-4b1d-b87a-30ed2ed978f2;#11127;#Habitat Management|abc9f25c-2c42-4f85-aa6a-920b0c866ff6</vt:lpwstr>
  </property>
  <property fmtid="{D5CDD505-2E9C-101B-9397-08002B2CF9AE}" pid="7" name="Order">
    <vt:r8>24400</vt:r8>
  </property>
  <property fmtid="{D5CDD505-2E9C-101B-9397-08002B2CF9AE}" pid="8" name="RoutingRuleDescription">
    <vt:lpwstr>LPF Financial Plan Sources and Uses Template</vt:lpwstr>
  </property>
</Properties>
</file>

<file path=userCustomization/customUI.xml><?xml version="1.0" encoding="utf-8"?>
<mso:customUI xmlns:doc="http://schemas.microsoft.com/office/2006/01/customui/currentDocument" xmlns:mso="http://schemas.microsoft.com/office/2006/01/customui">
  <mso:ribbon>
    <mso:qat>
      <mso:documentControls>
        <mso:button idQ="doc:ShowDIP_1" visible="true" label="ShowDIP" imageMso="RmsSendBizcardDesign" onAction="ShowDIP"/>
      </mso:documentControls>
    </mso:qat>
  </mso:ribbon>
</mso:customUI>
</file>